
<file path=[Content_Types].xml><?xml version="1.0" encoding="utf-8"?>
<Types xmlns="http://schemas.openxmlformats.org/package/2006/content-types">
  <Default Extension="vml" ContentType="application/vnd.openxmlformats-officedocument.vmlDrawing"/>
  <Default Extension="bmp" ContentType="image/bmp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7845" firstSheet="2" activeTab="2"/>
  </bookViews>
  <sheets>
    <sheet name="评估明细表" sheetId="7" state="hidden" r:id="rId1"/>
    <sheet name="原表" sheetId="10" state="hidden" r:id="rId2"/>
    <sheet name="申报表" sheetId="11" r:id="rId3"/>
  </sheets>
  <definedNames>
    <definedName name="_xlnm._FilterDatabase" localSheetId="0" hidden="1">评估明细表!$A$6:$Q$6</definedName>
    <definedName name="_xlnm.Print_Area" localSheetId="2">申报表!$A$1:$H$147</definedName>
    <definedName name="_xlnm.Print_Titles" localSheetId="0">评估明细表!$1:$6</definedName>
    <definedName name="_xlnm.Print_Titles" localSheetId="2">申报表!$1:$5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I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合同价</t>
        </r>
      </text>
    </comment>
  </commentList>
</comments>
</file>

<file path=xl/sharedStrings.xml><?xml version="1.0" encoding="utf-8"?>
<sst xmlns="http://schemas.openxmlformats.org/spreadsheetml/2006/main" count="536">
  <si>
    <t>报废资产评估明细表</t>
  </si>
  <si>
    <t xml:space="preserve">评估基准日：2017年10月12日 </t>
  </si>
  <si>
    <t>委托方及产权持有单位：成都达州宾馆</t>
  </si>
  <si>
    <t>金额单位:人民币元</t>
  </si>
  <si>
    <t>序号</t>
  </si>
  <si>
    <t>卡片编号</t>
  </si>
  <si>
    <t>资产名称</t>
  </si>
  <si>
    <t>规格型号</t>
  </si>
  <si>
    <t>计量单位</t>
  </si>
  <si>
    <t>计量数量</t>
  </si>
  <si>
    <t>购置日期</t>
  </si>
  <si>
    <t>帐面价值</t>
  </si>
  <si>
    <t>评估价值</t>
  </si>
  <si>
    <t>备注</t>
  </si>
  <si>
    <t>原值</t>
  </si>
  <si>
    <t>净值</t>
  </si>
  <si>
    <t>询价</t>
  </si>
  <si>
    <t>残值率</t>
  </si>
  <si>
    <t>残值</t>
  </si>
  <si>
    <t>台</t>
  </si>
  <si>
    <t>张</t>
  </si>
  <si>
    <t>批</t>
  </si>
  <si>
    <r>
      <rPr>
        <sz val="10"/>
        <color theme="1"/>
        <rFont val="宋体"/>
        <charset val="134"/>
      </rPr>
      <t>其中：</t>
    </r>
    <r>
      <rPr>
        <sz val="10"/>
        <color theme="1"/>
        <rFont val="Tahoma"/>
        <charset val="134"/>
      </rPr>
      <t>1</t>
    </r>
  </si>
  <si>
    <t>客房家具</t>
  </si>
  <si>
    <r>
      <rPr>
        <sz val="10"/>
        <color theme="1"/>
        <rFont val="宋体"/>
        <charset val="134"/>
      </rPr>
      <t>单人床</t>
    </r>
    <r>
      <rPr>
        <sz val="10"/>
        <color theme="1"/>
        <rFont val="Tahoma"/>
        <charset val="134"/>
      </rPr>
      <t>2000*1200*280</t>
    </r>
  </si>
  <si>
    <t>2009.7.7</t>
  </si>
  <si>
    <r>
      <rPr>
        <sz val="10"/>
        <color theme="1"/>
        <rFont val="宋体"/>
        <charset val="134"/>
      </rPr>
      <t>单人床垫</t>
    </r>
    <r>
      <rPr>
        <sz val="10"/>
        <color theme="1"/>
        <rFont val="Tahoma"/>
        <charset val="134"/>
      </rPr>
      <t>200*1200*200</t>
    </r>
  </si>
  <si>
    <r>
      <rPr>
        <sz val="10"/>
        <color theme="1"/>
        <rFont val="宋体"/>
        <charset val="134"/>
      </rPr>
      <t>床头柜</t>
    </r>
    <r>
      <rPr>
        <sz val="10"/>
        <color theme="1"/>
        <rFont val="Tahoma"/>
        <charset val="134"/>
      </rPr>
      <t>500*430*530</t>
    </r>
  </si>
  <si>
    <t>个</t>
  </si>
  <si>
    <r>
      <rPr>
        <sz val="10"/>
        <color theme="1"/>
        <rFont val="宋体"/>
        <charset val="134"/>
      </rPr>
      <t>床头柜</t>
    </r>
    <r>
      <rPr>
        <sz val="10"/>
        <color theme="1"/>
        <rFont val="Tahoma"/>
        <charset val="134"/>
      </rPr>
      <t>500*430*200-250</t>
    </r>
  </si>
  <si>
    <r>
      <rPr>
        <sz val="10"/>
        <color theme="1"/>
        <rFont val="宋体"/>
        <charset val="134"/>
      </rPr>
      <t>行李柜</t>
    </r>
    <r>
      <rPr>
        <sz val="10"/>
        <color theme="1"/>
        <rFont val="Tahoma"/>
        <charset val="134"/>
      </rPr>
      <t>800*550*500</t>
    </r>
  </si>
  <si>
    <r>
      <rPr>
        <sz val="10"/>
        <color theme="1"/>
        <rFont val="宋体"/>
        <charset val="134"/>
      </rPr>
      <t>电视柜</t>
    </r>
    <r>
      <rPr>
        <sz val="10"/>
        <color theme="1"/>
        <rFont val="Tahoma"/>
        <charset val="134"/>
      </rPr>
      <t>800*500*650</t>
    </r>
  </si>
  <si>
    <r>
      <rPr>
        <sz val="10"/>
        <color theme="1"/>
        <rFont val="宋体"/>
        <charset val="134"/>
      </rPr>
      <t>电脑桌</t>
    </r>
    <r>
      <rPr>
        <sz val="10"/>
        <color theme="1"/>
        <rFont val="Tahoma"/>
        <charset val="134"/>
      </rPr>
      <t>1100*550*760</t>
    </r>
  </si>
  <si>
    <r>
      <rPr>
        <sz val="10"/>
        <color theme="1"/>
        <rFont val="宋体"/>
        <charset val="134"/>
      </rPr>
      <t>电脑桌</t>
    </r>
    <r>
      <rPr>
        <sz val="10"/>
        <color theme="1"/>
        <rFont val="Tahoma"/>
        <charset val="134"/>
      </rPr>
      <t>1100*550*760</t>
    </r>
    <r>
      <rPr>
        <sz val="10"/>
        <color theme="1"/>
        <rFont val="宋体"/>
        <charset val="134"/>
      </rPr>
      <t>直角</t>
    </r>
  </si>
  <si>
    <r>
      <rPr>
        <sz val="10"/>
        <color theme="1"/>
        <rFont val="宋体"/>
        <charset val="134"/>
      </rPr>
      <t>电脑桌</t>
    </r>
    <r>
      <rPr>
        <sz val="10"/>
        <color theme="1"/>
        <rFont val="Tahoma"/>
        <charset val="134"/>
      </rPr>
      <t>1100*550*760</t>
    </r>
    <r>
      <rPr>
        <sz val="10"/>
        <color theme="1"/>
        <rFont val="宋体"/>
        <charset val="134"/>
      </rPr>
      <t>弧形</t>
    </r>
  </si>
  <si>
    <t>圈椅</t>
  </si>
  <si>
    <t>把</t>
  </si>
  <si>
    <t>茶几</t>
  </si>
  <si>
    <t>电脑椅</t>
  </si>
  <si>
    <t>双人床2000*1800*280</t>
  </si>
  <si>
    <t>双人床垫2000*1800*200</t>
  </si>
  <si>
    <t>床头柜800*550*500</t>
  </si>
  <si>
    <t>沙发1+3</t>
  </si>
  <si>
    <t>组</t>
  </si>
  <si>
    <t>茶几600*600*450</t>
  </si>
  <si>
    <t>茶几1200*600*450</t>
  </si>
  <si>
    <r>
      <rPr>
        <sz val="10"/>
        <color theme="1"/>
        <rFont val="宋体"/>
        <charset val="134"/>
      </rPr>
      <t>行李柜</t>
    </r>
    <r>
      <rPr>
        <sz val="10"/>
        <color theme="1"/>
        <rFont val="Tahoma"/>
        <charset val="134"/>
      </rPr>
      <t>800*500*500</t>
    </r>
  </si>
  <si>
    <t>矮柜</t>
  </si>
  <si>
    <t>贵妃沙发</t>
  </si>
  <si>
    <t>套</t>
  </si>
  <si>
    <t>沙发1+2+3</t>
  </si>
  <si>
    <t>方茶几</t>
  </si>
  <si>
    <t>大厅家具</t>
  </si>
  <si>
    <t>特大号沙发1+2+5</t>
  </si>
  <si>
    <t>大理石茶几1650*1100*450</t>
  </si>
  <si>
    <t>走廊椅</t>
  </si>
  <si>
    <t>走廊小圆几</t>
  </si>
  <si>
    <t>台椅</t>
  </si>
  <si>
    <t>大堂吧台2000*900*760</t>
  </si>
  <si>
    <t>大堂椅</t>
  </si>
  <si>
    <t>大堂茶吧</t>
  </si>
  <si>
    <t>坐垫</t>
  </si>
  <si>
    <t>腰垫</t>
  </si>
  <si>
    <t>茶几玻璃</t>
  </si>
  <si>
    <t>茶几桌布</t>
  </si>
  <si>
    <t>2</t>
  </si>
  <si>
    <t>电视</t>
  </si>
  <si>
    <t>长虹纯平CHD29168Z</t>
  </si>
  <si>
    <t>2008.12.11</t>
  </si>
  <si>
    <t>长虹液晶LT32510</t>
  </si>
  <si>
    <t>长虹液晶LT37866</t>
  </si>
  <si>
    <t>长虹液晶LT42710FHD</t>
  </si>
  <si>
    <t>3</t>
  </si>
  <si>
    <t>酒店用品</t>
  </si>
  <si>
    <t>低值易耗品：杯、架、盘类</t>
  </si>
  <si>
    <t>4</t>
  </si>
  <si>
    <t>洁具</t>
  </si>
  <si>
    <t>联体省水马桶</t>
  </si>
  <si>
    <t>2008.12.6</t>
  </si>
  <si>
    <t>5</t>
  </si>
  <si>
    <t>淋浴房</t>
  </si>
  <si>
    <t>2008.12.2</t>
  </si>
  <si>
    <t>6</t>
  </si>
  <si>
    <t>皇冠牌豪华整体房</t>
  </si>
  <si>
    <t>2009.1.5</t>
  </si>
  <si>
    <t>7</t>
  </si>
  <si>
    <t>蹲便器</t>
  </si>
  <si>
    <t>2008.10.8</t>
  </si>
  <si>
    <t>洗脸盆（含龙头）</t>
  </si>
  <si>
    <t>淋浴大喷</t>
  </si>
  <si>
    <t>配套阀门、地漏等</t>
  </si>
  <si>
    <t>8</t>
  </si>
  <si>
    <t>马桶盖AI、把手部位</t>
  </si>
  <si>
    <t>2008.11.14</t>
  </si>
  <si>
    <t>9</t>
  </si>
  <si>
    <t>地毯</t>
  </si>
  <si>
    <t>走道、房间等位置地毯</t>
  </si>
  <si>
    <t>10</t>
  </si>
  <si>
    <t>墙纸</t>
  </si>
  <si>
    <t>2008.12.5</t>
  </si>
  <si>
    <t>11</t>
  </si>
  <si>
    <t>布草</t>
  </si>
  <si>
    <t>床上用品、浴巾、毛巾等</t>
  </si>
  <si>
    <t>2008.12.24</t>
  </si>
  <si>
    <t>12</t>
  </si>
  <si>
    <t>钢化玻璃</t>
  </si>
  <si>
    <t>13</t>
  </si>
  <si>
    <t>消防系统改造</t>
  </si>
  <si>
    <t>14</t>
  </si>
  <si>
    <t>窗帘</t>
  </si>
  <si>
    <t>其余为基础装修？</t>
  </si>
  <si>
    <t>施工合同？</t>
  </si>
  <si>
    <t>无实物</t>
  </si>
  <si>
    <t>前期已报废</t>
  </si>
  <si>
    <t>项</t>
  </si>
  <si>
    <t>原为花园、鱼池，已改建为花坛</t>
  </si>
  <si>
    <t>塑钢窗工程</t>
  </si>
  <si>
    <t>原窗拆除、新窗制作、安装</t>
  </si>
  <si>
    <t>2008.11.21</t>
  </si>
  <si>
    <t>玻璃幕墙改窗</t>
  </si>
  <si>
    <t>楼顶阳台、雨棚、广告架</t>
  </si>
  <si>
    <t>拆除、制作、安装</t>
  </si>
  <si>
    <t>2009.1.10</t>
  </si>
  <si>
    <t>室内不锈钢护栏</t>
  </si>
  <si>
    <t>米</t>
  </si>
  <si>
    <t>2009.3.5</t>
  </si>
  <si>
    <t>楼顶不锈钢护栏</t>
  </si>
  <si>
    <t>2009.2.6</t>
  </si>
  <si>
    <t>其余为？</t>
  </si>
  <si>
    <r>
      <rPr>
        <sz val="10"/>
        <color theme="1"/>
        <rFont val="宋体"/>
        <charset val="134"/>
      </rPr>
      <t>米</t>
    </r>
    <r>
      <rPr>
        <vertAlign val="superscript"/>
        <sz val="10"/>
        <color theme="1"/>
        <rFont val="宋体"/>
        <charset val="134"/>
      </rPr>
      <t>2</t>
    </r>
  </si>
  <si>
    <t>系加层建库房及包间（无产权）</t>
  </si>
  <si>
    <t>卡片编码</t>
  </si>
  <si>
    <t>价值</t>
  </si>
  <si>
    <t>累计折旧</t>
  </si>
  <si>
    <t>购置时间</t>
  </si>
  <si>
    <t>电脑公安联网</t>
  </si>
  <si>
    <r>
      <rPr>
        <sz val="12"/>
        <rFont val="宋体"/>
        <charset val="134"/>
      </rPr>
      <t>A</t>
    </r>
    <r>
      <rPr>
        <sz val="12"/>
        <rFont val="宋体"/>
        <charset val="134"/>
      </rPr>
      <t>BM</t>
    </r>
  </si>
  <si>
    <t>2002.3.31</t>
  </si>
  <si>
    <t>打印机</t>
  </si>
  <si>
    <t>2006.5.31</t>
  </si>
  <si>
    <t>洗涤设备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</si>
  <si>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D18吸尘器</t>
    </r>
  </si>
  <si>
    <t>2009.5.31</t>
  </si>
  <si>
    <t>GD702吸尘器</t>
  </si>
  <si>
    <t>2009.05.31</t>
  </si>
  <si>
    <r>
      <rPr>
        <sz val="12"/>
        <rFont val="宋体"/>
        <charset val="134"/>
      </rPr>
      <t>风干机W</t>
    </r>
    <r>
      <rPr>
        <sz val="12"/>
        <rFont val="宋体"/>
        <charset val="134"/>
      </rPr>
      <t>T3S</t>
    </r>
  </si>
  <si>
    <t>办公用设备</t>
  </si>
  <si>
    <t>办公桌椅</t>
  </si>
  <si>
    <t>电脑桌</t>
  </si>
  <si>
    <t>营业用家具设备</t>
  </si>
  <si>
    <t>在建工程转入</t>
  </si>
  <si>
    <t>2012.01.31</t>
  </si>
  <si>
    <t>原宾馆装潢转入</t>
  </si>
  <si>
    <t>其他设备</t>
  </si>
  <si>
    <t>装潢转入</t>
  </si>
  <si>
    <t>2012.04.30</t>
  </si>
  <si>
    <t>床箱及床垫</t>
  </si>
  <si>
    <t>2013.09.30</t>
  </si>
  <si>
    <t>水晶吊灯</t>
  </si>
  <si>
    <t>客房设备</t>
  </si>
  <si>
    <t>机麻</t>
  </si>
  <si>
    <t>2013.12.31</t>
  </si>
  <si>
    <t>中央空调设备</t>
  </si>
  <si>
    <r>
      <rPr>
        <sz val="12"/>
        <rFont val="宋体"/>
        <charset val="134"/>
      </rPr>
      <t>Z</t>
    </r>
    <r>
      <rPr>
        <sz val="12"/>
        <rFont val="宋体"/>
        <charset val="134"/>
      </rPr>
      <t>XLR-75</t>
    </r>
  </si>
  <si>
    <t>2002.12.25</t>
  </si>
  <si>
    <t>2009.05.25</t>
  </si>
  <si>
    <t>复印打字设备</t>
  </si>
  <si>
    <t>惠普</t>
  </si>
  <si>
    <t>2009.08.30</t>
  </si>
  <si>
    <t>马桶</t>
  </si>
  <si>
    <t>2010.12.14</t>
  </si>
  <si>
    <t>电子计算机设备</t>
  </si>
  <si>
    <t>台式机一套</t>
  </si>
  <si>
    <t>2011.11.30</t>
  </si>
  <si>
    <t>电梯</t>
  </si>
  <si>
    <t>其他电气设备</t>
  </si>
  <si>
    <t>电脑主机</t>
  </si>
  <si>
    <t>2012.12.30</t>
  </si>
  <si>
    <t>刷地机</t>
  </si>
  <si>
    <t>2013.06.30</t>
  </si>
  <si>
    <t>床垫、床箱</t>
  </si>
  <si>
    <t>2014.06.30</t>
  </si>
  <si>
    <t>电视机</t>
  </si>
  <si>
    <t>2015.03.18</t>
  </si>
  <si>
    <t>2016.12.23</t>
  </si>
  <si>
    <t>激光打印机</t>
  </si>
  <si>
    <t>椅子</t>
  </si>
  <si>
    <t>电水壶</t>
  </si>
  <si>
    <t>2010.07.22</t>
  </si>
  <si>
    <t>电话</t>
  </si>
  <si>
    <r>
      <rPr>
        <sz val="12"/>
        <rFont val="宋体"/>
        <charset val="134"/>
      </rPr>
      <t>爱普生1</t>
    </r>
    <r>
      <rPr>
        <sz val="12"/>
        <rFont val="宋体"/>
        <charset val="134"/>
      </rPr>
      <t>600</t>
    </r>
  </si>
  <si>
    <t>2010.07.26</t>
  </si>
  <si>
    <t>办公桌</t>
  </si>
  <si>
    <t>2010.07.23</t>
  </si>
  <si>
    <t>扁架椅</t>
  </si>
  <si>
    <t>电脑</t>
  </si>
  <si>
    <t>2010.08.31</t>
  </si>
  <si>
    <t>台式电脑</t>
  </si>
  <si>
    <t>2011.06.02</t>
  </si>
  <si>
    <t>2013.01.31</t>
  </si>
  <si>
    <t>三人沙发</t>
  </si>
  <si>
    <t>2013.11.19</t>
  </si>
  <si>
    <t>通讯系统设备</t>
  </si>
  <si>
    <t>通讯</t>
  </si>
  <si>
    <t>计算机系统</t>
  </si>
  <si>
    <t>计算机</t>
  </si>
  <si>
    <t>打捆购入</t>
  </si>
  <si>
    <t>煤气安装系统</t>
  </si>
  <si>
    <t>煤气</t>
  </si>
  <si>
    <t>供水系统</t>
  </si>
  <si>
    <t>供水</t>
  </si>
  <si>
    <t>配电、供电系统</t>
  </si>
  <si>
    <t>供电</t>
  </si>
  <si>
    <t>空调</t>
  </si>
  <si>
    <t>伊莱克斯</t>
  </si>
  <si>
    <t>2011.06.25</t>
  </si>
  <si>
    <t>供热系统设备</t>
  </si>
  <si>
    <t>燃烧机、控制器</t>
  </si>
  <si>
    <t>2014.04.30</t>
  </si>
  <si>
    <t>监控系统</t>
  </si>
  <si>
    <t>监控</t>
  </si>
  <si>
    <t>监控设备</t>
  </si>
  <si>
    <t>2011.07.18</t>
  </si>
  <si>
    <t>建筑物</t>
  </si>
  <si>
    <t>2004.10.25</t>
  </si>
  <si>
    <t>海信</t>
  </si>
  <si>
    <t>2010.12.16</t>
  </si>
  <si>
    <t>停车场管理</t>
  </si>
  <si>
    <t>2013.03.31</t>
  </si>
  <si>
    <t>显示器</t>
  </si>
  <si>
    <t>2013.04.30</t>
  </si>
  <si>
    <t>2013.11.08</t>
  </si>
  <si>
    <t>办公桌椅一套</t>
  </si>
  <si>
    <t>厨房用设备</t>
  </si>
  <si>
    <t>消防设备</t>
  </si>
  <si>
    <t>煤气探测器</t>
  </si>
  <si>
    <t>2015.11.30</t>
  </si>
  <si>
    <t>气溶胶</t>
  </si>
  <si>
    <t>家具</t>
  </si>
  <si>
    <t>2007.08.24</t>
  </si>
  <si>
    <t>2012.07.31</t>
  </si>
  <si>
    <r>
      <rPr>
        <sz val="12"/>
        <rFont val="宋体"/>
        <charset val="134"/>
      </rPr>
      <t>T</t>
    </r>
    <r>
      <rPr>
        <sz val="12"/>
        <rFont val="宋体"/>
        <charset val="134"/>
      </rPr>
      <t>4900</t>
    </r>
  </si>
  <si>
    <t>其他机器设备</t>
  </si>
  <si>
    <r>
      <rPr>
        <sz val="12"/>
        <rFont val="宋体"/>
        <charset val="134"/>
      </rPr>
      <t>美能达2</t>
    </r>
    <r>
      <rPr>
        <sz val="12"/>
        <rFont val="宋体"/>
        <charset val="134"/>
      </rPr>
      <t>20</t>
    </r>
  </si>
  <si>
    <r>
      <rPr>
        <sz val="12"/>
        <rFont val="宋体"/>
        <charset val="134"/>
      </rPr>
      <t>佳能3</t>
    </r>
    <r>
      <rPr>
        <sz val="12"/>
        <rFont val="宋体"/>
        <charset val="134"/>
      </rPr>
      <t>000</t>
    </r>
  </si>
  <si>
    <t>转椅</t>
  </si>
  <si>
    <t>牛皮躺椅</t>
  </si>
  <si>
    <t>钢架沙发</t>
  </si>
  <si>
    <t>办公椅</t>
  </si>
  <si>
    <t>其他电器设备</t>
  </si>
  <si>
    <t>汉王考勤机</t>
  </si>
  <si>
    <t>2011.12.31</t>
  </si>
  <si>
    <t>办公桌一套</t>
  </si>
  <si>
    <t>2012.03.31</t>
  </si>
  <si>
    <t>屋顶花园</t>
  </si>
  <si>
    <t>2003.10.24</t>
  </si>
  <si>
    <t>2004.10.01</t>
  </si>
  <si>
    <t>空调设备</t>
  </si>
  <si>
    <t>美的空调</t>
  </si>
  <si>
    <t>2009.06.30</t>
  </si>
  <si>
    <t>2009.07.31</t>
  </si>
  <si>
    <t>2009.08.31</t>
  </si>
  <si>
    <t>2011.03.22</t>
  </si>
  <si>
    <r>
      <rPr>
        <sz val="12"/>
        <rFont val="宋体"/>
        <charset val="134"/>
      </rPr>
      <t>H</t>
    </r>
    <r>
      <rPr>
        <sz val="12"/>
        <rFont val="宋体"/>
        <charset val="134"/>
      </rPr>
      <t>P1319</t>
    </r>
  </si>
  <si>
    <t>2011.06.01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</si>
  <si>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9--7</t>
    </r>
  </si>
  <si>
    <t>2011.10.13</t>
  </si>
  <si>
    <t>2012.02.29</t>
  </si>
  <si>
    <t>沙发、茶几</t>
  </si>
  <si>
    <t>装修工程</t>
  </si>
  <si>
    <t>2012.06.30</t>
  </si>
  <si>
    <t>华硕笔记本</t>
  </si>
  <si>
    <t>传真机</t>
  </si>
  <si>
    <t>2013.10.31</t>
  </si>
  <si>
    <t>厨具</t>
  </si>
  <si>
    <t>抽排设备</t>
  </si>
  <si>
    <t>2014.12.23</t>
  </si>
  <si>
    <t>桑塔纳小轿车</t>
  </si>
  <si>
    <t>桑塔纳</t>
  </si>
  <si>
    <t>1993.11.01</t>
  </si>
  <si>
    <t>奥迪小轿车</t>
  </si>
  <si>
    <t>奥迪</t>
  </si>
  <si>
    <t>1995.03.01</t>
  </si>
  <si>
    <t>点钞机</t>
  </si>
  <si>
    <t>读卡器</t>
  </si>
  <si>
    <t>2014.11.30</t>
  </si>
  <si>
    <t>简易房</t>
  </si>
  <si>
    <t>2016.12.21</t>
  </si>
  <si>
    <t>系加层建库房</t>
  </si>
  <si>
    <t>及包间</t>
  </si>
  <si>
    <t>（无产权）</t>
  </si>
  <si>
    <t>合    计</t>
  </si>
  <si>
    <t>拟拍卖资产明细表</t>
  </si>
  <si>
    <t>委托方及被评估单位名称：成都达州宾馆</t>
  </si>
  <si>
    <t>启用日期</t>
  </si>
  <si>
    <t>ABM</t>
  </si>
  <si>
    <t>SD18吸尘器</t>
  </si>
  <si>
    <t>风干机WT3S</t>
  </si>
  <si>
    <t>其中：1</t>
  </si>
  <si>
    <t>单人床2000*1200*280</t>
  </si>
  <si>
    <t>110</t>
  </si>
  <si>
    <t>单人床垫200*1200*200</t>
  </si>
  <si>
    <t>床头柜500*430*530</t>
  </si>
  <si>
    <t>床头柜500*430*200-250</t>
  </si>
  <si>
    <t>行李柜800*550*500</t>
  </si>
  <si>
    <t>电视柜800*500*650</t>
  </si>
  <si>
    <t>电脑桌1100*550*760</t>
  </si>
  <si>
    <t>电脑桌1100*550*760直角</t>
  </si>
  <si>
    <t>电脑桌1100*550*760弧形</t>
  </si>
  <si>
    <t>150</t>
  </si>
  <si>
    <t>77</t>
  </si>
  <si>
    <t>20</t>
  </si>
  <si>
    <t>行李柜800*500*500</t>
  </si>
  <si>
    <t>藤椅</t>
  </si>
  <si>
    <t>藤圆几</t>
  </si>
  <si>
    <t>长虹液晶LT4271</t>
  </si>
  <si>
    <t>消防系统</t>
  </si>
  <si>
    <t>除主机以外的设备设施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</si>
  <si>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</si>
  <si>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</si>
  <si>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</si>
  <si>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</si>
  <si>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</si>
  <si>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</si>
  <si>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</si>
  <si>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</si>
  <si>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</si>
  <si>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爱普生1600</t>
  </si>
  <si>
    <t>25</t>
  </si>
  <si>
    <t>26</t>
  </si>
  <si>
    <t>27</t>
  </si>
  <si>
    <t>28</t>
  </si>
  <si>
    <t>29</t>
  </si>
  <si>
    <t>30</t>
  </si>
  <si>
    <t>31</t>
  </si>
  <si>
    <t>32</t>
  </si>
  <si>
    <t>125</t>
  </si>
  <si>
    <t>部分电缆、桥架、各楼层及房间供配电设施</t>
  </si>
  <si>
    <t>大小长短不一</t>
  </si>
  <si>
    <t>条</t>
  </si>
  <si>
    <t>25左右</t>
  </si>
  <si>
    <t>33</t>
  </si>
  <si>
    <t>34</t>
  </si>
  <si>
    <t>35</t>
  </si>
  <si>
    <t>36</t>
  </si>
  <si>
    <t>岗亭</t>
  </si>
  <si>
    <t>37</t>
  </si>
  <si>
    <t>38</t>
  </si>
  <si>
    <t>39</t>
  </si>
  <si>
    <t>40</t>
  </si>
  <si>
    <t>41</t>
  </si>
  <si>
    <t>42</t>
  </si>
  <si>
    <t>大小炉灶</t>
  </si>
  <si>
    <t>43</t>
  </si>
  <si>
    <t>44</t>
  </si>
  <si>
    <t>45</t>
  </si>
  <si>
    <t>46</t>
  </si>
  <si>
    <t>47</t>
  </si>
  <si>
    <t>48</t>
  </si>
  <si>
    <t>T4900</t>
  </si>
  <si>
    <t>49</t>
  </si>
  <si>
    <t>50</t>
  </si>
  <si>
    <t>51</t>
  </si>
  <si>
    <t>52</t>
  </si>
  <si>
    <t>53</t>
  </si>
  <si>
    <t>美能达220</t>
  </si>
  <si>
    <t>54</t>
  </si>
  <si>
    <t>佳能3000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</si>
  <si>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</si>
  <si>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</si>
  <si>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</si>
  <si>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</si>
  <si>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</si>
  <si>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</si>
  <si>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</si>
  <si>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</si>
  <si>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</si>
  <si>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</si>
  <si>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</si>
  <si>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</si>
  <si>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</si>
  <si>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</si>
  <si>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</si>
  <si>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</si>
  <si>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</si>
  <si>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</si>
  <si>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</si>
  <si>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</si>
  <si>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</si>
  <si>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</si>
  <si>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HP1319</t>
  </si>
  <si>
    <t>78</t>
  </si>
  <si>
    <t>09--7</t>
  </si>
  <si>
    <t>79</t>
  </si>
  <si>
    <t>80</t>
  </si>
  <si>
    <t>81</t>
  </si>
  <si>
    <t>玻璃幕墙</t>
  </si>
  <si>
    <t>82</t>
  </si>
  <si>
    <t>83</t>
  </si>
  <si>
    <t>84</t>
  </si>
  <si>
    <t>85</t>
  </si>
  <si>
    <t>86</t>
  </si>
  <si>
    <t>87</t>
  </si>
  <si>
    <t>88</t>
  </si>
  <si>
    <t>米2</t>
  </si>
  <si>
    <t>约300</t>
  </si>
  <si>
    <t>89</t>
  </si>
  <si>
    <t>90</t>
  </si>
  <si>
    <t>91</t>
  </si>
  <si>
    <t>长方形可折叠餐桌</t>
  </si>
  <si>
    <t>8人</t>
  </si>
  <si>
    <t>包间实木餐桌</t>
  </si>
  <si>
    <t>16位</t>
  </si>
  <si>
    <t>12位</t>
  </si>
  <si>
    <t>扶手餐椅</t>
  </si>
  <si>
    <t>沙发</t>
  </si>
  <si>
    <t>3人位</t>
  </si>
  <si>
    <t>1+1+3沙发</t>
  </si>
  <si>
    <t>1+1实木椅</t>
  </si>
  <si>
    <t>太师椅</t>
  </si>
  <si>
    <t>花架</t>
  </si>
  <si>
    <t>转角红酒柜</t>
  </si>
  <si>
    <t>4X2.3X0.35</t>
  </si>
  <si>
    <t>海信32</t>
  </si>
  <si>
    <t>水晶灯具</t>
  </si>
  <si>
    <t>盏</t>
  </si>
  <si>
    <t>幅</t>
  </si>
  <si>
    <t>打复印一体机</t>
  </si>
  <si>
    <t>已坏</t>
  </si>
  <si>
    <t>铁皮文件柜</t>
  </si>
  <si>
    <t>鱼缸</t>
  </si>
  <si>
    <t>1.5X1.4X0.3</t>
  </si>
  <si>
    <t>立式4门冰柜</t>
  </si>
  <si>
    <t>台式2门冰柜</t>
  </si>
  <si>
    <t>炒灶</t>
  </si>
  <si>
    <t>双头</t>
  </si>
  <si>
    <t>小火多头炉</t>
  </si>
  <si>
    <t>6头</t>
  </si>
  <si>
    <t xml:space="preserve">  煨汤灶</t>
  </si>
  <si>
    <t>蒸柜</t>
  </si>
  <si>
    <t>烤箱</t>
  </si>
  <si>
    <t>搅拌机</t>
  </si>
  <si>
    <t>绞肉机</t>
  </si>
  <si>
    <t>不锈钢操作台</t>
  </si>
  <si>
    <t>不锈钢货架</t>
  </si>
  <si>
    <t>不锈钢洗碗池</t>
  </si>
  <si>
    <t>双孔</t>
  </si>
  <si>
    <t>饭碗</t>
  </si>
  <si>
    <t>小瓷碗</t>
  </si>
  <si>
    <t>餐盘</t>
  </si>
  <si>
    <t>骨碟</t>
  </si>
  <si>
    <t>看盘</t>
  </si>
  <si>
    <t>瓷勺</t>
  </si>
  <si>
    <t>筷子</t>
  </si>
  <si>
    <t>筷架</t>
  </si>
  <si>
    <t>红酒杯</t>
  </si>
  <si>
    <t>大号</t>
  </si>
  <si>
    <t>啤酒杯</t>
  </si>
  <si>
    <t>小号</t>
  </si>
  <si>
    <t>茶杯</t>
  </si>
  <si>
    <t>玻璃</t>
  </si>
  <si>
    <t>暖水杯</t>
  </si>
  <si>
    <t>不锈钢水壶</t>
  </si>
  <si>
    <t>响瓷茶壶</t>
  </si>
  <si>
    <t>玻璃茶杯</t>
  </si>
  <si>
    <t>瓷茶杯</t>
  </si>
  <si>
    <t>紫砂杯</t>
  </si>
  <si>
    <t>托盘</t>
  </si>
  <si>
    <t>圆10方15</t>
  </si>
  <si>
    <t>不锈钢长方形餐盘</t>
  </si>
  <si>
    <t>金餐盘架</t>
  </si>
  <si>
    <t>紫砂煲</t>
  </si>
  <si>
    <t>大汤盅</t>
  </si>
  <si>
    <t>小汤盅</t>
  </si>
  <si>
    <t>不锈钢大勺</t>
  </si>
  <si>
    <t>汤勺</t>
  </si>
  <si>
    <t>漏勺</t>
  </si>
  <si>
    <t>不锈钢刀</t>
  </si>
  <si>
    <t>不锈钢叉</t>
  </si>
  <si>
    <t>不锈钢毛巾夹</t>
  </si>
  <si>
    <t>不锈钢早餐柜</t>
  </si>
  <si>
    <t>卡斯炉</t>
  </si>
  <si>
    <t>冰桶</t>
  </si>
  <si>
    <t>毛巾柜</t>
  </si>
  <si>
    <t>1米转玻</t>
  </si>
  <si>
    <t>1.2米转玻</t>
  </si>
  <si>
    <t>铁架高低床</t>
  </si>
  <si>
    <t>屏风</t>
  </si>
  <si>
    <t>台灯</t>
  </si>
  <si>
    <t>榨汁机</t>
  </si>
  <si>
    <t>单孔洗菜池</t>
  </si>
  <si>
    <t>微波炉</t>
  </si>
  <si>
    <t>多层货架</t>
  </si>
  <si>
    <t>衣帽架</t>
  </si>
  <si>
    <t>书报架</t>
  </si>
  <si>
    <t>库房货架</t>
  </si>
  <si>
    <t>更衣室铁皮鼓</t>
  </si>
  <si>
    <t>不锈钢桶</t>
  </si>
  <si>
    <t>其中5个有孔</t>
  </si>
  <si>
    <t>铁锅</t>
  </si>
  <si>
    <t>高压锅</t>
  </si>
  <si>
    <t>打边炉</t>
  </si>
  <si>
    <t>备餐柜</t>
  </si>
  <si>
    <t>网络监控设备</t>
  </si>
  <si>
    <t>儿童椅</t>
  </si>
  <si>
    <t>床 单</t>
  </si>
  <si>
    <t>被 套</t>
  </si>
  <si>
    <t>枕 套</t>
  </si>
  <si>
    <t>枕 芯</t>
  </si>
  <si>
    <t>被 芯</t>
  </si>
  <si>
    <t>浴 巾</t>
  </si>
  <si>
    <t>面 巾</t>
  </si>
  <si>
    <t>地 巾</t>
  </si>
  <si>
    <t>方 巾</t>
  </si>
  <si>
    <t>靠 枕</t>
  </si>
  <si>
    <t>浴 袍</t>
  </si>
  <si>
    <t>件</t>
  </si>
  <si>
    <t>床尾巾</t>
  </si>
  <si>
    <t>床 垫</t>
  </si>
  <si>
    <t>垫 褥</t>
  </si>
  <si>
    <t>床</t>
  </si>
  <si>
    <t>口 杯</t>
  </si>
  <si>
    <t>茶 杯</t>
  </si>
  <si>
    <t>澡巾</t>
  </si>
  <si>
    <t>擦鞋器</t>
  </si>
  <si>
    <t>旧拖鞋</t>
  </si>
  <si>
    <t>洗衣袋</t>
  </si>
  <si>
    <t>旧梳子</t>
  </si>
  <si>
    <t>旧圆珠笔</t>
  </si>
  <si>
    <t>擦鞋纸</t>
  </si>
  <si>
    <t>梳 子</t>
  </si>
  <si>
    <t>牙 具</t>
  </si>
  <si>
    <t>香 皂</t>
  </si>
  <si>
    <t>针线包</t>
  </si>
  <si>
    <t>铅 笔</t>
  </si>
  <si>
    <t>支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</si>
</sst>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#,##0.00_ "/>
    <numFmt numFmtId="178" formatCode="_ \¥* #,##0.00_ ;_ \¥* \-#,##0.00_ ;_ \¥* &quot;-&quot;??_ ;_ @_ "/>
    <numFmt numFmtId="179" formatCode="_-* #,##0.00\ _￥_-;\-* #,##0.00\ _￥_-;_-* &quot;-&quot;??\ _￥_-;_-@_-"/>
    <numFmt numFmtId="180" formatCode="0.00;[Red]0.00"/>
    <numFmt numFmtId="181" formatCode="#,##0.00_);[Red]\(#,##0.00\)"/>
    <numFmt numFmtId="182" formatCode="yyyy&quot;年&quot;m&quot;月&quot;d&quot;日&quot;;@"/>
    <numFmt numFmtId="183" formatCode="yyyy/m/d;@"/>
    <numFmt numFmtId="184" formatCode="_ * #,##0_ ;_ * \-#,##0_ ;_ * &quot;-&quot;??_ ;_ @_ "/>
  </numFmts>
  <fonts count="74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  <scheme val="minor"/>
    </font>
    <font>
      <sz val="10"/>
      <name val="仿宋_GB2312"/>
      <charset val="134"/>
    </font>
    <font>
      <sz val="9"/>
      <name val="Tahoma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9"/>
      <color theme="1"/>
      <name val="Tahoma"/>
      <charset val="134"/>
    </font>
    <font>
      <sz val="10"/>
      <color rgb="FFFF0000"/>
      <name val="宋体"/>
      <charset val="134"/>
    </font>
    <font>
      <sz val="10"/>
      <color rgb="FFFF0000"/>
      <name val="Tahoma"/>
      <charset val="134"/>
    </font>
    <font>
      <sz val="10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4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2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vertAlign val="superscript"/>
      <sz val="10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3">
    <xf numFmtId="0" fontId="0" fillId="0" borderId="0"/>
    <xf numFmtId="42" fontId="32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10" borderId="1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8" fillId="15" borderId="12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10" borderId="13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21" borderId="14" applyNumberFormat="0" applyFont="0" applyAlignment="0" applyProtection="0">
      <alignment vertical="center"/>
    </xf>
    <xf numFmtId="0" fontId="11" fillId="0" borderId="0"/>
    <xf numFmtId="0" fontId="45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9" fontId="11" fillId="0" borderId="0" applyFont="0" applyFill="0" applyBorder="0" applyAlignment="0" applyProtection="0"/>
    <xf numFmtId="0" fontId="46" fillId="0" borderId="17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11" borderId="16" applyNumberFormat="0" applyAlignment="0" applyProtection="0">
      <alignment vertical="center"/>
    </xf>
    <xf numFmtId="0" fontId="37" fillId="11" borderId="12" applyNumberFormat="0" applyAlignment="0" applyProtection="0">
      <alignment vertical="center"/>
    </xf>
    <xf numFmtId="0" fontId="55" fillId="28" borderId="19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0" fillId="0" borderId="0"/>
    <xf numFmtId="0" fontId="31" fillId="2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10" borderId="11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1" fillId="0" borderId="0"/>
    <xf numFmtId="0" fontId="34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9" fillId="10" borderId="13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11" fillId="0" borderId="0"/>
    <xf numFmtId="0" fontId="33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11" fillId="0" borderId="0"/>
    <xf numFmtId="0" fontId="61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61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11" fillId="0" borderId="0"/>
    <xf numFmtId="0" fontId="62" fillId="0" borderId="0" applyNumberFormat="0" applyFill="0" applyBorder="0" applyAlignment="0" applyProtection="0"/>
    <xf numFmtId="9" fontId="11" fillId="0" borderId="0" applyProtection="0">
      <alignment vertical="center"/>
    </xf>
    <xf numFmtId="9" fontId="11" fillId="0" borderId="0" applyProtection="0"/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179" fontId="11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4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 applyProtection="0"/>
    <xf numFmtId="0" fontId="11" fillId="0" borderId="0"/>
    <xf numFmtId="0" fontId="11" fillId="0" borderId="0"/>
    <xf numFmtId="0" fontId="11" fillId="0" borderId="0"/>
    <xf numFmtId="0" fontId="52" fillId="7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68" fillId="52" borderId="25" applyNumberFormat="0" applyAlignment="0" applyProtection="0">
      <alignment vertical="center"/>
    </xf>
    <xf numFmtId="43" fontId="11" fillId="0" borderId="0" applyProtection="0"/>
    <xf numFmtId="0" fontId="69" fillId="52" borderId="25" applyNumberFormat="0" applyAlignment="0" applyProtection="0">
      <alignment vertical="center"/>
    </xf>
    <xf numFmtId="43" fontId="11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179" fontId="11" fillId="0" borderId="0" applyFont="0" applyFill="0" applyBorder="0" applyAlignment="0" applyProtection="0"/>
    <xf numFmtId="43" fontId="11" fillId="0" borderId="0" applyProtection="0"/>
    <xf numFmtId="43" fontId="11" fillId="0" borderId="0" applyFont="0" applyFill="0" applyBorder="0" applyAlignment="0" applyProtection="0"/>
    <xf numFmtId="0" fontId="61" fillId="5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72" fillId="25" borderId="13" applyNumberFormat="0" applyAlignment="0" applyProtection="0">
      <alignment vertical="center"/>
    </xf>
    <xf numFmtId="0" fontId="72" fillId="25" borderId="13" applyNumberFormat="0" applyAlignment="0" applyProtection="0">
      <alignment vertical="center"/>
    </xf>
    <xf numFmtId="0" fontId="11" fillId="57" borderId="26" applyNumberFormat="0" applyFont="0" applyAlignment="0" applyProtection="0">
      <alignment vertical="center"/>
    </xf>
    <xf numFmtId="0" fontId="11" fillId="57" borderId="26" applyNumberFormat="0" applyFont="0" applyAlignment="0" applyProtection="0">
      <alignment vertical="center"/>
    </xf>
  </cellStyleXfs>
  <cellXfs count="14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120" applyFont="1" applyFill="1" applyAlignment="1">
      <alignment horizontal="center" vertical="center"/>
    </xf>
    <xf numFmtId="0" fontId="5" fillId="0" borderId="0" xfId="120" applyFont="1" applyFill="1" applyAlignment="1">
      <alignment horizontal="center" vertical="center"/>
    </xf>
    <xf numFmtId="31" fontId="2" fillId="0" borderId="0" xfId="120" applyNumberFormat="1" applyFont="1" applyFill="1" applyAlignment="1">
      <alignment horizontal="center" vertical="center"/>
    </xf>
    <xf numFmtId="0" fontId="2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NumberFormat="1" applyFont="1" applyFill="1" applyAlignment="1">
      <alignment horizontal="center" vertical="center"/>
    </xf>
    <xf numFmtId="57" fontId="2" fillId="0" borderId="0" xfId="120" applyNumberFormat="1" applyFont="1" applyFill="1" applyAlignment="1">
      <alignment horizontal="right" vertical="center"/>
    </xf>
    <xf numFmtId="0" fontId="2" fillId="0" borderId="2" xfId="120" applyFont="1" applyFill="1" applyBorder="1" applyAlignment="1">
      <alignment horizontal="center" vertical="center" wrapText="1"/>
    </xf>
    <xf numFmtId="0" fontId="2" fillId="0" borderId="3" xfId="120" applyFont="1" applyFill="1" applyBorder="1" applyAlignment="1">
      <alignment horizontal="center" vertical="center" wrapText="1"/>
    </xf>
    <xf numFmtId="0" fontId="2" fillId="0" borderId="2" xfId="120" applyFont="1" applyFill="1" applyBorder="1" applyAlignment="1">
      <alignment horizontal="center" vertical="center" shrinkToFit="1"/>
    </xf>
    <xf numFmtId="0" fontId="2" fillId="0" borderId="2" xfId="120" applyNumberFormat="1" applyFont="1" applyFill="1" applyBorder="1" applyAlignment="1">
      <alignment horizontal="center" vertical="center" wrapText="1"/>
    </xf>
    <xf numFmtId="57" fontId="2" fillId="0" borderId="2" xfId="120" applyNumberFormat="1" applyFont="1" applyFill="1" applyBorder="1" applyAlignment="1">
      <alignment horizontal="center" vertical="center" wrapText="1"/>
    </xf>
    <xf numFmtId="0" fontId="2" fillId="0" borderId="4" xfId="12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Fill="1"/>
    <xf numFmtId="49" fontId="7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center" vertical="center" wrapText="1"/>
    </xf>
    <xf numFmtId="9" fontId="8" fillId="0" borderId="0" xfId="14" applyFont="1" applyFill="1" applyAlignment="1">
      <alignment wrapText="1"/>
    </xf>
    <xf numFmtId="10" fontId="1" fillId="0" borderId="0" xfId="14" applyNumberFormat="1" applyFont="1" applyFill="1" applyAlignment="1">
      <alignment wrapText="1"/>
    </xf>
    <xf numFmtId="9" fontId="1" fillId="0" borderId="0" xfId="14" applyFont="1" applyFill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49" fontId="0" fillId="0" borderId="0" xfId="0" applyNumberFormat="1"/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8" fillId="2" borderId="0" xfId="120" applyFont="1" applyFill="1" applyAlignment="1">
      <alignment horizontal="center" vertical="center" wrapText="1"/>
    </xf>
    <xf numFmtId="0" fontId="19" fillId="2" borderId="0" xfId="120" applyFont="1" applyFill="1" applyAlignment="1">
      <alignment horizontal="center" vertical="center" wrapText="1"/>
    </xf>
    <xf numFmtId="0" fontId="20" fillId="2" borderId="0" xfId="120" applyFont="1" applyFill="1" applyBorder="1" applyAlignment="1">
      <alignment vertical="center" wrapText="1"/>
    </xf>
    <xf numFmtId="0" fontId="20" fillId="2" borderId="0" xfId="120" applyFont="1" applyFill="1" applyAlignment="1">
      <alignment horizontal="center" vertical="center" wrapText="1"/>
    </xf>
    <xf numFmtId="0" fontId="20" fillId="2" borderId="0" xfId="120" applyFont="1" applyFill="1" applyBorder="1" applyAlignment="1">
      <alignment vertical="center"/>
    </xf>
    <xf numFmtId="0" fontId="20" fillId="2" borderId="1" xfId="120" applyFont="1" applyFill="1" applyBorder="1" applyAlignment="1">
      <alignment vertical="center" wrapText="1"/>
    </xf>
    <xf numFmtId="0" fontId="20" fillId="2" borderId="0" xfId="120" applyFont="1" applyFill="1" applyAlignment="1">
      <alignment vertical="center" wrapText="1"/>
    </xf>
    <xf numFmtId="0" fontId="20" fillId="2" borderId="0" xfId="120" applyNumberFormat="1" applyFont="1" applyFill="1" applyAlignment="1">
      <alignment horizontal="center" vertical="center" wrapText="1"/>
    </xf>
    <xf numFmtId="57" fontId="20" fillId="2" borderId="0" xfId="120" applyNumberFormat="1" applyFont="1" applyFill="1" applyAlignment="1">
      <alignment horizontal="right" vertical="center" wrapText="1"/>
    </xf>
    <xf numFmtId="14" fontId="20" fillId="2" borderId="0" xfId="120" applyNumberFormat="1" applyFont="1" applyFill="1" applyAlignment="1">
      <alignment vertical="center" wrapText="1"/>
    </xf>
    <xf numFmtId="0" fontId="20" fillId="2" borderId="2" xfId="120" applyFont="1" applyFill="1" applyBorder="1" applyAlignment="1">
      <alignment horizontal="center" vertical="center" wrapText="1"/>
    </xf>
    <xf numFmtId="0" fontId="20" fillId="2" borderId="3" xfId="120" applyFont="1" applyFill="1" applyBorder="1" applyAlignment="1">
      <alignment horizontal="center" vertical="center" wrapText="1"/>
    </xf>
    <xf numFmtId="0" fontId="20" fillId="2" borderId="3" xfId="120" applyFont="1" applyFill="1" applyBorder="1" applyAlignment="1">
      <alignment horizontal="center" vertical="center" wrapText="1" shrinkToFit="1"/>
    </xf>
    <xf numFmtId="0" fontId="20" fillId="2" borderId="3" xfId="120" applyNumberFormat="1" applyFont="1" applyFill="1" applyBorder="1" applyAlignment="1">
      <alignment horizontal="center" vertical="center" wrapText="1"/>
    </xf>
    <xf numFmtId="57" fontId="20" fillId="2" borderId="3" xfId="120" applyNumberFormat="1" applyFont="1" applyFill="1" applyBorder="1" applyAlignment="1">
      <alignment horizontal="center" vertical="center" wrapText="1"/>
    </xf>
    <xf numFmtId="14" fontId="20" fillId="2" borderId="3" xfId="120" applyNumberFormat="1" applyFont="1" applyFill="1" applyBorder="1" applyAlignment="1">
      <alignment horizontal="center" vertical="center" wrapText="1"/>
    </xf>
    <xf numFmtId="0" fontId="20" fillId="2" borderId="4" xfId="120" applyFont="1" applyFill="1" applyBorder="1" applyAlignment="1">
      <alignment horizontal="center" vertical="center" wrapText="1"/>
    </xf>
    <xf numFmtId="0" fontId="20" fillId="2" borderId="4" xfId="120" applyFont="1" applyFill="1" applyBorder="1" applyAlignment="1">
      <alignment horizontal="center" vertical="center" wrapText="1" shrinkToFit="1"/>
    </xf>
    <xf numFmtId="0" fontId="20" fillId="2" borderId="4" xfId="120" applyNumberFormat="1" applyFont="1" applyFill="1" applyBorder="1" applyAlignment="1">
      <alignment horizontal="center" vertical="center" wrapText="1"/>
    </xf>
    <xf numFmtId="57" fontId="20" fillId="2" borderId="4" xfId="120" applyNumberFormat="1" applyFont="1" applyFill="1" applyBorder="1" applyAlignment="1">
      <alignment horizontal="center" vertical="center" wrapText="1"/>
    </xf>
    <xf numFmtId="14" fontId="20" fillId="2" borderId="5" xfId="12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83" fontId="23" fillId="0" borderId="2" xfId="0" applyNumberFormat="1" applyFont="1" applyFill="1" applyBorder="1" applyAlignment="1">
      <alignment horizontal="center" vertical="center" wrapText="1"/>
    </xf>
    <xf numFmtId="180" fontId="23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right" vertical="center" wrapText="1"/>
    </xf>
    <xf numFmtId="0" fontId="20" fillId="2" borderId="0" xfId="120" applyFont="1" applyFill="1" applyAlignment="1">
      <alignment horizontal="right" vertical="center" wrapText="1"/>
    </xf>
    <xf numFmtId="182" fontId="20" fillId="2" borderId="0" xfId="137" applyNumberFormat="1" applyFont="1" applyFill="1" applyAlignment="1">
      <alignment horizontal="right" vertical="center" wrapText="1"/>
    </xf>
    <xf numFmtId="0" fontId="20" fillId="2" borderId="1" xfId="120" applyFont="1" applyFill="1" applyBorder="1" applyAlignment="1">
      <alignment horizontal="right" vertical="center" wrapText="1"/>
    </xf>
    <xf numFmtId="181" fontId="20" fillId="2" borderId="6" xfId="120" applyNumberFormat="1" applyFont="1" applyFill="1" applyBorder="1" applyAlignment="1">
      <alignment horizontal="center" vertical="center" wrapText="1"/>
    </xf>
    <xf numFmtId="181" fontId="20" fillId="2" borderId="8" xfId="120" applyNumberFormat="1" applyFont="1" applyFill="1" applyBorder="1" applyAlignment="1">
      <alignment horizontal="center" vertical="center" wrapText="1"/>
    </xf>
    <xf numFmtId="181" fontId="20" fillId="2" borderId="2" xfId="120" applyNumberFormat="1" applyFont="1" applyFill="1" applyBorder="1" applyAlignment="1">
      <alignment horizontal="center" vertical="center" wrapText="1"/>
    </xf>
    <xf numFmtId="181" fontId="20" fillId="2" borderId="7" xfId="120" applyNumberFormat="1" applyFont="1" applyFill="1" applyBorder="1" applyAlignment="1">
      <alignment horizontal="center" vertical="center" wrapText="1"/>
    </xf>
    <xf numFmtId="181" fontId="20" fillId="2" borderId="3" xfId="120" applyNumberFormat="1" applyFont="1" applyFill="1" applyBorder="1" applyAlignment="1">
      <alignment horizontal="center" vertical="center" wrapText="1"/>
    </xf>
    <xf numFmtId="0" fontId="20" fillId="2" borderId="9" xfId="120" applyFont="1" applyFill="1" applyBorder="1" applyAlignment="1">
      <alignment horizontal="center" vertical="center" wrapText="1"/>
    </xf>
    <xf numFmtId="181" fontId="20" fillId="2" borderId="9" xfId="120" applyNumberFormat="1" applyFont="1" applyFill="1" applyBorder="1" applyAlignment="1">
      <alignment horizontal="center" vertical="center" wrapText="1"/>
    </xf>
    <xf numFmtId="177" fontId="23" fillId="0" borderId="2" xfId="0" applyNumberFormat="1" applyFont="1" applyFill="1" applyBorder="1" applyAlignment="1">
      <alignment horizontal="right" vertical="center" wrapText="1" shrinkToFit="1"/>
    </xf>
    <xf numFmtId="177" fontId="7" fillId="0" borderId="2" xfId="0" applyNumberFormat="1" applyFont="1" applyFill="1" applyBorder="1" applyAlignment="1">
      <alignment vertical="center" wrapText="1"/>
    </xf>
    <xf numFmtId="184" fontId="7" fillId="0" borderId="2" xfId="11" applyNumberFormat="1" applyFont="1" applyFill="1" applyBorder="1" applyAlignment="1">
      <alignment horizontal="center" vertical="center" wrapText="1"/>
    </xf>
    <xf numFmtId="43" fontId="7" fillId="0" borderId="2" xfId="11" applyFont="1" applyFill="1" applyBorder="1" applyAlignment="1">
      <alignment horizontal="center" vertical="center" wrapText="1"/>
    </xf>
    <xf numFmtId="9" fontId="24" fillId="0" borderId="2" xfId="14" applyFont="1" applyFill="1" applyBorder="1" applyAlignment="1">
      <alignment horizontal="center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9" fontId="25" fillId="0" borderId="0" xfId="14" applyFont="1" applyAlignment="1">
      <alignment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right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83" fontId="23" fillId="3" borderId="2" xfId="0" applyNumberFormat="1" applyFont="1" applyFill="1" applyBorder="1" applyAlignment="1">
      <alignment horizontal="center" vertical="center" wrapText="1"/>
    </xf>
    <xf numFmtId="180" fontId="23" fillId="3" borderId="2" xfId="0" applyNumberFormat="1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8" fillId="4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177" fontId="23" fillId="3" borderId="2" xfId="0" applyNumberFormat="1" applyFont="1" applyFill="1" applyBorder="1" applyAlignment="1">
      <alignment horizontal="right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9" fillId="2" borderId="6" xfId="0" applyNumberFormat="1" applyFont="1" applyFill="1" applyBorder="1" applyAlignment="1">
      <alignment horizontal="center" vertical="center" wrapText="1"/>
    </xf>
    <xf numFmtId="49" fontId="29" fillId="2" borderId="8" xfId="0" applyNumberFormat="1" applyFont="1" applyFill="1" applyBorder="1" applyAlignment="1">
      <alignment horizontal="center" vertical="center" wrapText="1"/>
    </xf>
    <xf numFmtId="49" fontId="29" fillId="2" borderId="7" xfId="0" applyNumberFormat="1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183" fontId="30" fillId="0" borderId="2" xfId="0" applyNumberFormat="1" applyFont="1" applyFill="1" applyBorder="1" applyAlignment="1">
      <alignment horizontal="center" vertical="center" wrapText="1"/>
    </xf>
    <xf numFmtId="180" fontId="30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right" vertical="center" wrapText="1" shrinkToFit="1"/>
    </xf>
    <xf numFmtId="177" fontId="20" fillId="0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 quotePrefix="1">
      <alignment vertical="center" wrapText="1"/>
    </xf>
    <xf numFmtId="49" fontId="7" fillId="0" borderId="3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right" vertical="center" wrapText="1"/>
    </xf>
    <xf numFmtId="49" fontId="2" fillId="0" borderId="3" xfId="0" applyNumberFormat="1" applyFont="1" applyFill="1" applyBorder="1" applyAlignment="1" quotePrefix="1">
      <alignment horizontal="center" vertical="center" wrapText="1"/>
    </xf>
  </cellXfs>
  <cellStyles count="163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 3]_x000d__x000a_Zoomed=1_x000d__x000a_Row=0_x000d__x000a_Column=0_x000d__x000a_Height=300_x000d__x000a_Width=300_x000d__x000a_FontName=細明體_x000d__x000a_FontStyle=0_x000d__x000a_FontSize=9_x000d__x000a_PrtFontName=Co" xfId="22"/>
    <cellStyle name="标题" xfId="23" builtinId="15"/>
    <cellStyle name="解释性文本" xfId="24" builtinId="53"/>
    <cellStyle name="标题 1" xfId="25" builtinId="16"/>
    <cellStyle name="百分比 4" xfId="26"/>
    <cellStyle name="标题 2" xfId="27" builtinId="17"/>
    <cellStyle name="标题 3" xfId="28" builtinId="18"/>
    <cellStyle name="货币[0] 2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20% - 强调文字颜色 5 3" xfId="36"/>
    <cellStyle name="20% - 强调文字颜色 6" xfId="37" builtinId="50"/>
    <cellStyle name="常规 8 3" xfId="38"/>
    <cellStyle name="强调文字颜色 2" xfId="39" builtinId="33"/>
    <cellStyle name="链接单元格" xfId="40" builtinId="24"/>
    <cellStyle name="20% - 强调文字颜色 2 3" xfId="41"/>
    <cellStyle name="40% - 强调文字颜色 1 2" xfId="42"/>
    <cellStyle name="汇总" xfId="43" builtinId="25"/>
    <cellStyle name="好" xfId="44" builtinId="26"/>
    <cellStyle name="适中" xfId="45" builtinId="28"/>
    <cellStyle name="20% - 强调文字颜色 3 3" xfId="46"/>
    <cellStyle name="20% - 强调文字颜色 5" xfId="47" builtinId="46"/>
    <cellStyle name="强调文字颜色 1" xfId="48" builtinId="29"/>
    <cellStyle name="20% - 强调文字颜色 1" xfId="49" builtinId="30"/>
    <cellStyle name="链接单元格 3" xfId="50"/>
    <cellStyle name="20% - 强调文字颜色 6 3" xfId="51"/>
    <cellStyle name="40% - 强调文字颜色 1" xfId="52" builtinId="31"/>
    <cellStyle name="输出 2" xfId="53"/>
    <cellStyle name="20% - 强调文字颜色 2" xfId="54" builtinId="34"/>
    <cellStyle name="?餡_x000c_忐'_x000d_唼U_x0001_X_x000c_?_x0007__x0001__x0001_" xfId="55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2" xfId="79"/>
    <cellStyle name="40% - 强调文字颜色 2 3" xfId="80"/>
    <cellStyle name="40% - 强调文字颜色 3 2" xfId="81"/>
    <cellStyle name="40% - 强调文字颜色 3 3" xfId="82"/>
    <cellStyle name="40% - 强调文字颜色 4 3" xfId="83"/>
    <cellStyle name="40% - 强调文字颜色 5 2" xfId="84"/>
    <cellStyle name="40% - 强调文字颜色 5 3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60% - 强调文字颜色 2 2" xfId="90"/>
    <cellStyle name="常规 5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ColLevel_0" xfId="100"/>
    <cellStyle name="oft Excel]_x000d__x000a_Comment=Die Zeile open=/f lädt benutzerdefinierte Funktionen in die Liste für Funktion-Einfügen._x000d__x000a_Maxim" xfId="101"/>
    <cellStyle name="RowLevel_0" xfId="102"/>
    <cellStyle name="百分比 2" xfId="103"/>
    <cellStyle name="百分比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千位分隔 3" xfId="112"/>
    <cellStyle name="标题 4 3" xfId="113"/>
    <cellStyle name="千位分隔 4" xfId="114"/>
    <cellStyle name="标题 5" xfId="115"/>
    <cellStyle name="标题 6" xfId="116"/>
    <cellStyle name="差 2" xfId="117"/>
    <cellStyle name="差 3" xfId="118"/>
    <cellStyle name="常规 10" xfId="119"/>
    <cellStyle name="常规 11" xfId="120"/>
    <cellStyle name="常规 18" xfId="121"/>
    <cellStyle name="常规 19" xfId="122"/>
    <cellStyle name="常规 2" xfId="123"/>
    <cellStyle name="常规 2 11 2" xfId="124"/>
    <cellStyle name="常规 2 2" xfId="125"/>
    <cellStyle name="常规 7" xfId="126"/>
    <cellStyle name="常规 8" xfId="127"/>
    <cellStyle name="常规 9" xfId="128"/>
    <cellStyle name="好 2" xfId="129"/>
    <cellStyle name="好 3" xfId="130"/>
    <cellStyle name="汇总 2" xfId="131"/>
    <cellStyle name="汇总 3" xfId="132"/>
    <cellStyle name="货币 2" xfId="133"/>
    <cellStyle name="检查单元格 2" xfId="134"/>
    <cellStyle name="千位分隔 5" xfId="135"/>
    <cellStyle name="检查单元格 3" xfId="136"/>
    <cellStyle name="千位分隔 6" xfId="137"/>
    <cellStyle name="解释性文本 2" xfId="138"/>
    <cellStyle name="解释性文本 3" xfId="139"/>
    <cellStyle name="警告文本 2" xfId="140"/>
    <cellStyle name="警告文本 3" xfId="141"/>
    <cellStyle name="链接单元格 2" xfId="142"/>
    <cellStyle name="千位分隔 2" xfId="143"/>
    <cellStyle name="千位分隔 2 2" xfId="144"/>
    <cellStyle name="千位分隔 9" xfId="145"/>
    <cellStyle name="强调文字颜色 1 2" xfId="146"/>
    <cellStyle name="强调文字颜色 1 3" xfId="147"/>
    <cellStyle name="强调文字颜色 2 2" xfId="148"/>
    <cellStyle name="强调文字颜色 2 3" xfId="149"/>
    <cellStyle name="强调文字颜色 3 2" xfId="150"/>
    <cellStyle name="强调文字颜色 3 3" xfId="151"/>
    <cellStyle name="强调文字颜色 4 2" xfId="152"/>
    <cellStyle name="强调文字颜色 4 3" xfId="153"/>
    <cellStyle name="强调文字颜色 5 2" xfId="154"/>
    <cellStyle name="强调文字颜色 5 3" xfId="155"/>
    <cellStyle name="强调文字颜色 6 2" xfId="156"/>
    <cellStyle name="强调文字颜色 6 3" xfId="157"/>
    <cellStyle name="适中 3" xfId="158"/>
    <cellStyle name="输入 2" xfId="159"/>
    <cellStyle name="输入 3" xfId="160"/>
    <cellStyle name="注释 2" xfId="161"/>
    <cellStyle name="注释 3" xfId="1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390525</xdr:colOff>
      <xdr:row>115</xdr:row>
      <xdr:rowOff>47625</xdr:rowOff>
    </xdr:from>
    <xdr:to>
      <xdr:col>23</xdr:col>
      <xdr:colOff>456592</xdr:colOff>
      <xdr:row>122</xdr:row>
      <xdr:rowOff>95086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82625" y="21069300"/>
          <a:ext cx="4866640" cy="1313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FD206"/>
  <sheetViews>
    <sheetView topLeftCell="A193" workbookViewId="0">
      <selection activeCell="J203" sqref="J203"/>
    </sheetView>
  </sheetViews>
  <sheetFormatPr defaultColWidth="9" defaultRowHeight="14.25"/>
  <cols>
    <col min="1" max="1" width="5" style="63" customWidth="1"/>
    <col min="2" max="2" width="9" style="63" customWidth="1"/>
    <col min="3" max="3" width="20.375" style="64" customWidth="1"/>
    <col min="4" max="4" width="20.75" style="64" customWidth="1"/>
    <col min="5" max="5" width="4.75" style="64" customWidth="1"/>
    <col min="6" max="6" width="5" style="64" customWidth="1"/>
    <col min="7" max="7" width="12.375" style="64" hidden="1" customWidth="1"/>
    <col min="8" max="8" width="11.375" style="64" customWidth="1"/>
    <col min="9" max="9" width="15.75" style="65" customWidth="1"/>
    <col min="10" max="10" width="14.875" style="64" customWidth="1"/>
    <col min="11" max="11" width="10.5" style="64" customWidth="1"/>
    <col min="12" max="12" width="11.75" style="64" customWidth="1"/>
    <col min="13" max="13" width="7.375" style="64" customWidth="1"/>
    <col min="14" max="14" width="12.125" style="64" customWidth="1"/>
    <col min="15" max="15" width="12.875" style="64" customWidth="1"/>
    <col min="16" max="16384" width="9" style="64"/>
  </cols>
  <sheetData>
    <row r="1" ht="22.5" spans="1:1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="61" customFormat="1" spans="3:14">
      <c r="C3" s="68"/>
      <c r="D3" s="68"/>
      <c r="E3" s="69"/>
      <c r="F3" s="69"/>
      <c r="G3" s="69"/>
      <c r="H3" s="69"/>
      <c r="I3" s="94"/>
      <c r="J3" s="69"/>
      <c r="K3" s="69"/>
      <c r="L3" s="69"/>
      <c r="M3" s="69"/>
      <c r="N3" s="69"/>
    </row>
    <row r="4" s="62" customFormat="1" customHeight="1" spans="1:15">
      <c r="A4" s="70" t="s">
        <v>2</v>
      </c>
      <c r="B4" s="70"/>
      <c r="C4" s="71"/>
      <c r="D4" s="71"/>
      <c r="E4" s="72"/>
      <c r="F4" s="73"/>
      <c r="G4" s="74"/>
      <c r="H4" s="75"/>
      <c r="I4" s="95"/>
      <c r="J4" s="94"/>
      <c r="K4" s="94"/>
      <c r="L4" s="96" t="s">
        <v>3</v>
      </c>
      <c r="M4" s="96"/>
      <c r="N4" s="96"/>
      <c r="O4" s="96"/>
    </row>
    <row r="5" s="62" customFormat="1" ht="13.5" spans="1:15">
      <c r="A5" s="76" t="s">
        <v>4</v>
      </c>
      <c r="B5" s="77" t="s">
        <v>5</v>
      </c>
      <c r="C5" s="78" t="s">
        <v>6</v>
      </c>
      <c r="D5" s="78" t="s">
        <v>7</v>
      </c>
      <c r="E5" s="77" t="s">
        <v>8</v>
      </c>
      <c r="F5" s="79" t="s">
        <v>9</v>
      </c>
      <c r="G5" s="80" t="s">
        <v>10</v>
      </c>
      <c r="H5" s="81" t="s">
        <v>10</v>
      </c>
      <c r="I5" s="97" t="s">
        <v>11</v>
      </c>
      <c r="J5" s="98"/>
      <c r="K5" s="99"/>
      <c r="L5" s="97" t="s">
        <v>12</v>
      </c>
      <c r="M5" s="98"/>
      <c r="N5" s="100"/>
      <c r="O5" s="77" t="s">
        <v>13</v>
      </c>
    </row>
    <row r="6" s="62" customFormat="1" ht="12" customHeight="1" spans="1:15">
      <c r="A6" s="76"/>
      <c r="B6" s="82"/>
      <c r="C6" s="83"/>
      <c r="D6" s="83"/>
      <c r="E6" s="82"/>
      <c r="F6" s="84"/>
      <c r="G6" s="85"/>
      <c r="H6" s="86"/>
      <c r="I6" s="101" t="s">
        <v>14</v>
      </c>
      <c r="J6" s="102" t="s">
        <v>15</v>
      </c>
      <c r="K6" s="102" t="s">
        <v>16</v>
      </c>
      <c r="L6" s="103" t="s">
        <v>14</v>
      </c>
      <c r="M6" s="102" t="s">
        <v>17</v>
      </c>
      <c r="N6" s="102" t="s">
        <v>18</v>
      </c>
      <c r="O6" s="82"/>
    </row>
    <row r="7" spans="1:16">
      <c r="A7" s="87">
        <f>原表!A2</f>
        <v>1</v>
      </c>
      <c r="B7" s="87">
        <f>原表!B2</f>
        <v>101</v>
      </c>
      <c r="C7" s="87" t="str">
        <f>原表!C2</f>
        <v>电脑公安联网</v>
      </c>
      <c r="D7" s="87" t="str">
        <f>原表!D2</f>
        <v>ABM</v>
      </c>
      <c r="E7" s="88" t="s">
        <v>19</v>
      </c>
      <c r="F7" s="89">
        <v>1</v>
      </c>
      <c r="G7" s="90"/>
      <c r="H7" s="91" t="str">
        <f>原表!G2</f>
        <v>2002.3.31</v>
      </c>
      <c r="I7" s="104">
        <f>原表!E2</f>
        <v>23920</v>
      </c>
      <c r="J7" s="105">
        <f>原表!E2-原表!F2</f>
        <v>1196</v>
      </c>
      <c r="K7" s="106"/>
      <c r="L7" s="107"/>
      <c r="M7" s="108"/>
      <c r="N7" s="109"/>
      <c r="O7" s="110"/>
      <c r="P7" s="111">
        <f>ROUND(J7/I7,2)</f>
        <v>0.05</v>
      </c>
    </row>
    <row r="8" spans="1:16">
      <c r="A8" s="87">
        <f>原表!A3</f>
        <v>2</v>
      </c>
      <c r="B8" s="87">
        <f>原表!B3</f>
        <v>157</v>
      </c>
      <c r="C8" s="87" t="str">
        <f>原表!C3</f>
        <v>打印机</v>
      </c>
      <c r="D8" s="87"/>
      <c r="E8" s="88" t="s">
        <v>19</v>
      </c>
      <c r="F8" s="89">
        <v>1</v>
      </c>
      <c r="G8" s="90"/>
      <c r="H8" s="91" t="str">
        <f>原表!G3</f>
        <v>2006.5.31</v>
      </c>
      <c r="I8" s="104">
        <f>原表!E3</f>
        <v>2280</v>
      </c>
      <c r="J8" s="105">
        <f>原表!E3-原表!F3</f>
        <v>114</v>
      </c>
      <c r="K8" s="106"/>
      <c r="L8" s="107"/>
      <c r="M8" s="108"/>
      <c r="N8" s="109"/>
      <c r="O8" s="110"/>
      <c r="P8" s="111">
        <f t="shared" ref="P8:P71" si="0">ROUND(J8/I8,2)</f>
        <v>0.05</v>
      </c>
    </row>
    <row r="9" spans="1:16">
      <c r="A9" s="87">
        <f>原表!A4</f>
        <v>3</v>
      </c>
      <c r="B9" s="87">
        <f>原表!B4</f>
        <v>175</v>
      </c>
      <c r="C9" s="87" t="str">
        <f>原表!C4</f>
        <v>洗涤设备</v>
      </c>
      <c r="D9" s="87" t="str">
        <f>原表!D4</f>
        <v>SD18吸尘器</v>
      </c>
      <c r="E9" s="88" t="s">
        <v>19</v>
      </c>
      <c r="F9" s="89">
        <v>1</v>
      </c>
      <c r="G9" s="90"/>
      <c r="H9" s="91" t="str">
        <f>原表!G4</f>
        <v>2009.5.31</v>
      </c>
      <c r="I9" s="104">
        <f>原表!E4</f>
        <v>1460</v>
      </c>
      <c r="J9" s="105">
        <f>原表!E4-原表!F4</f>
        <v>73</v>
      </c>
      <c r="K9" s="106"/>
      <c r="L9" s="107"/>
      <c r="M9" s="108"/>
      <c r="N9" s="109"/>
      <c r="O9" s="110"/>
      <c r="P9" s="111">
        <f t="shared" si="0"/>
        <v>0.05</v>
      </c>
    </row>
    <row r="10" spans="1:16">
      <c r="A10" s="87">
        <f>原表!A5</f>
        <v>4</v>
      </c>
      <c r="B10" s="87">
        <f>原表!B5</f>
        <v>176</v>
      </c>
      <c r="C10" s="87" t="str">
        <f>原表!C5</f>
        <v>洗涤设备</v>
      </c>
      <c r="D10" s="87" t="str">
        <f>原表!D5</f>
        <v>SD18吸尘器</v>
      </c>
      <c r="E10" s="88" t="s">
        <v>19</v>
      </c>
      <c r="F10" s="89">
        <v>1</v>
      </c>
      <c r="G10" s="90"/>
      <c r="H10" s="91" t="str">
        <f>原表!G5</f>
        <v>2009.5.31</v>
      </c>
      <c r="I10" s="104">
        <f>原表!E5</f>
        <v>1460</v>
      </c>
      <c r="J10" s="105">
        <f>原表!E5-原表!F5</f>
        <v>73</v>
      </c>
      <c r="K10" s="106"/>
      <c r="L10" s="107"/>
      <c r="M10" s="108"/>
      <c r="N10" s="109"/>
      <c r="O10" s="110"/>
      <c r="P10" s="111">
        <f t="shared" si="0"/>
        <v>0.05</v>
      </c>
    </row>
    <row r="11" spans="1:16">
      <c r="A11" s="87">
        <f>原表!A6</f>
        <v>5</v>
      </c>
      <c r="B11" s="87">
        <f>原表!B6</f>
        <v>177</v>
      </c>
      <c r="C11" s="87" t="str">
        <f>原表!C6</f>
        <v>洗涤设备</v>
      </c>
      <c r="D11" s="87" t="str">
        <f>原表!D6</f>
        <v>SD18吸尘器</v>
      </c>
      <c r="E11" s="88" t="s">
        <v>19</v>
      </c>
      <c r="F11" s="89">
        <v>1</v>
      </c>
      <c r="G11" s="90"/>
      <c r="H11" s="91" t="str">
        <f>原表!G6</f>
        <v>2009.5.31</v>
      </c>
      <c r="I11" s="104">
        <f>原表!E6</f>
        <v>1460</v>
      </c>
      <c r="J11" s="105">
        <f>原表!E6-原表!F6</f>
        <v>73</v>
      </c>
      <c r="K11" s="106"/>
      <c r="L11" s="107"/>
      <c r="M11" s="108"/>
      <c r="N11" s="109"/>
      <c r="O11" s="110"/>
      <c r="P11" s="111">
        <f t="shared" si="0"/>
        <v>0.05</v>
      </c>
    </row>
    <row r="12" spans="1:16">
      <c r="A12" s="87">
        <f>原表!A7</f>
        <v>6</v>
      </c>
      <c r="B12" s="87">
        <f>原表!B7</f>
        <v>178</v>
      </c>
      <c r="C12" s="87" t="str">
        <f>原表!C7</f>
        <v>洗涤设备</v>
      </c>
      <c r="D12" s="87" t="str">
        <f>原表!D7</f>
        <v>SD18吸尘器</v>
      </c>
      <c r="E12" s="88" t="s">
        <v>19</v>
      </c>
      <c r="F12" s="89">
        <v>1</v>
      </c>
      <c r="G12" s="90"/>
      <c r="H12" s="91" t="str">
        <f>原表!G7</f>
        <v>2009.5.31</v>
      </c>
      <c r="I12" s="104">
        <f>原表!E7</f>
        <v>1460</v>
      </c>
      <c r="J12" s="105">
        <f>原表!E7-原表!F7</f>
        <v>73</v>
      </c>
      <c r="K12" s="106"/>
      <c r="L12" s="107"/>
      <c r="M12" s="108"/>
      <c r="N12" s="109"/>
      <c r="O12" s="110"/>
      <c r="P12" s="111">
        <f t="shared" si="0"/>
        <v>0.05</v>
      </c>
    </row>
    <row r="13" spans="1:16">
      <c r="A13" s="87">
        <f>原表!A8</f>
        <v>7</v>
      </c>
      <c r="B13" s="87">
        <f>原表!B8</f>
        <v>179</v>
      </c>
      <c r="C13" s="87" t="str">
        <f>原表!C8</f>
        <v>洗涤设备</v>
      </c>
      <c r="D13" s="87" t="str">
        <f>原表!D8</f>
        <v>GD702吸尘器</v>
      </c>
      <c r="E13" s="88" t="s">
        <v>19</v>
      </c>
      <c r="F13" s="89">
        <v>1</v>
      </c>
      <c r="G13" s="90"/>
      <c r="H13" s="91" t="str">
        <f>原表!G8</f>
        <v>2009.05.31</v>
      </c>
      <c r="I13" s="104">
        <f>原表!E8</f>
        <v>2500</v>
      </c>
      <c r="J13" s="105">
        <f>原表!E8-原表!F8</f>
        <v>125</v>
      </c>
      <c r="K13" s="106"/>
      <c r="L13" s="107"/>
      <c r="M13" s="108"/>
      <c r="N13" s="109"/>
      <c r="O13" s="110"/>
      <c r="P13" s="111">
        <f t="shared" si="0"/>
        <v>0.05</v>
      </c>
    </row>
    <row r="14" spans="1:16">
      <c r="A14" s="87">
        <f>原表!A9</f>
        <v>8</v>
      </c>
      <c r="B14" s="87">
        <f>原表!B9</f>
        <v>180</v>
      </c>
      <c r="C14" s="87" t="str">
        <f>原表!C9</f>
        <v>洗涤设备</v>
      </c>
      <c r="D14" s="87" t="str">
        <f>原表!D9</f>
        <v>风干机WT3S</v>
      </c>
      <c r="E14" s="88" t="s">
        <v>19</v>
      </c>
      <c r="F14" s="89">
        <v>1</v>
      </c>
      <c r="G14" s="90"/>
      <c r="H14" s="91" t="str">
        <f>原表!G9</f>
        <v>2009.05.31</v>
      </c>
      <c r="I14" s="104">
        <f>原表!E9</f>
        <v>2100</v>
      </c>
      <c r="J14" s="105">
        <f>原表!E9-原表!F9</f>
        <v>105</v>
      </c>
      <c r="K14" s="106"/>
      <c r="L14" s="107"/>
      <c r="M14" s="108"/>
      <c r="N14" s="109"/>
      <c r="O14" s="110"/>
      <c r="P14" s="111">
        <f t="shared" si="0"/>
        <v>0.05</v>
      </c>
    </row>
    <row r="15" spans="1:16">
      <c r="A15" s="87">
        <f>原表!A10</f>
        <v>9</v>
      </c>
      <c r="B15" s="87">
        <f>原表!B10</f>
        <v>185</v>
      </c>
      <c r="C15" s="87" t="str">
        <f>原表!C10</f>
        <v>办公用设备</v>
      </c>
      <c r="D15" s="87" t="str">
        <f>原表!D10</f>
        <v>办公桌椅</v>
      </c>
      <c r="E15" s="88" t="s">
        <v>19</v>
      </c>
      <c r="F15" s="89">
        <v>1</v>
      </c>
      <c r="G15" s="90"/>
      <c r="H15" s="91" t="str">
        <f>原表!G10</f>
        <v>2009.05.31</v>
      </c>
      <c r="I15" s="104">
        <f>原表!E10</f>
        <v>490</v>
      </c>
      <c r="J15" s="105">
        <f>原表!E10-原表!F10</f>
        <v>24.5</v>
      </c>
      <c r="K15" s="106"/>
      <c r="L15" s="107"/>
      <c r="M15" s="108"/>
      <c r="N15" s="109"/>
      <c r="O15" s="110"/>
      <c r="P15" s="111">
        <f t="shared" si="0"/>
        <v>0.05</v>
      </c>
    </row>
    <row r="16" spans="1:16">
      <c r="A16" s="87">
        <f>原表!A11</f>
        <v>10</v>
      </c>
      <c r="B16" s="87">
        <f>原表!B11</f>
        <v>186</v>
      </c>
      <c r="C16" s="87" t="str">
        <f>原表!C11</f>
        <v>办公用设备</v>
      </c>
      <c r="D16" s="87" t="str">
        <f>原表!D11</f>
        <v>办公桌椅</v>
      </c>
      <c r="E16" s="88" t="s">
        <v>19</v>
      </c>
      <c r="F16" s="89">
        <v>1</v>
      </c>
      <c r="G16" s="90"/>
      <c r="H16" s="91" t="str">
        <f>原表!G11</f>
        <v>2009.05.31</v>
      </c>
      <c r="I16" s="104">
        <f>原表!E11</f>
        <v>490</v>
      </c>
      <c r="J16" s="105">
        <f>原表!E11-原表!F11</f>
        <v>24.5</v>
      </c>
      <c r="K16" s="106"/>
      <c r="L16" s="107"/>
      <c r="M16" s="108"/>
      <c r="N16" s="109"/>
      <c r="O16" s="110"/>
      <c r="P16" s="111">
        <f t="shared" si="0"/>
        <v>0.05</v>
      </c>
    </row>
    <row r="17" spans="1:16">
      <c r="A17" s="87">
        <f>原表!A12</f>
        <v>11</v>
      </c>
      <c r="B17" s="87">
        <f>原表!B12</f>
        <v>187</v>
      </c>
      <c r="C17" s="87" t="str">
        <f>原表!C12</f>
        <v>办公用设备</v>
      </c>
      <c r="D17" s="87" t="str">
        <f>原表!D12</f>
        <v>办公桌椅</v>
      </c>
      <c r="E17" s="88" t="s">
        <v>19</v>
      </c>
      <c r="F17" s="89">
        <v>1</v>
      </c>
      <c r="G17" s="90"/>
      <c r="H17" s="91" t="str">
        <f>原表!G12</f>
        <v>2009.05.31</v>
      </c>
      <c r="I17" s="104">
        <f>原表!E12</f>
        <v>490</v>
      </c>
      <c r="J17" s="105">
        <f>原表!E12-原表!F12</f>
        <v>24.5</v>
      </c>
      <c r="K17" s="106"/>
      <c r="L17" s="107"/>
      <c r="M17" s="108"/>
      <c r="N17" s="109"/>
      <c r="O17" s="110"/>
      <c r="P17" s="111">
        <f t="shared" si="0"/>
        <v>0.05</v>
      </c>
    </row>
    <row r="18" spans="1:16">
      <c r="A18" s="87">
        <f>原表!A13</f>
        <v>12</v>
      </c>
      <c r="B18" s="87">
        <f>原表!B13</f>
        <v>188</v>
      </c>
      <c r="C18" s="87" t="str">
        <f>原表!C13</f>
        <v>办公用设备</v>
      </c>
      <c r="D18" s="87" t="str">
        <f>原表!D13</f>
        <v>办公桌椅</v>
      </c>
      <c r="E18" s="88" t="s">
        <v>19</v>
      </c>
      <c r="F18" s="89">
        <v>1</v>
      </c>
      <c r="G18" s="90"/>
      <c r="H18" s="91" t="str">
        <f>原表!G13</f>
        <v>2009.05.31</v>
      </c>
      <c r="I18" s="104">
        <f>原表!E13</f>
        <v>490</v>
      </c>
      <c r="J18" s="105">
        <f>原表!E13-原表!F13</f>
        <v>24.5</v>
      </c>
      <c r="K18" s="106"/>
      <c r="L18" s="107"/>
      <c r="M18" s="108"/>
      <c r="N18" s="109"/>
      <c r="O18" s="110"/>
      <c r="P18" s="111">
        <f t="shared" si="0"/>
        <v>0.05</v>
      </c>
    </row>
    <row r="19" spans="1:16">
      <c r="A19" s="87">
        <f>原表!A14</f>
        <v>13</v>
      </c>
      <c r="B19" s="87">
        <f>原表!B14</f>
        <v>206</v>
      </c>
      <c r="C19" s="87" t="str">
        <f>原表!C14</f>
        <v>办公用设备</v>
      </c>
      <c r="D19" s="87" t="str">
        <f>原表!D14</f>
        <v>电脑桌</v>
      </c>
      <c r="E19" s="88" t="s">
        <v>20</v>
      </c>
      <c r="F19" s="89">
        <v>1</v>
      </c>
      <c r="G19" s="90"/>
      <c r="H19" s="91" t="str">
        <f>原表!G14</f>
        <v>2009.05.31</v>
      </c>
      <c r="I19" s="104">
        <f>原表!E14</f>
        <v>290</v>
      </c>
      <c r="J19" s="105">
        <f>原表!E14-原表!F14</f>
        <v>14.5</v>
      </c>
      <c r="K19" s="106"/>
      <c r="L19" s="107"/>
      <c r="M19" s="108"/>
      <c r="N19" s="109"/>
      <c r="O19" s="110"/>
      <c r="P19" s="111">
        <f t="shared" si="0"/>
        <v>0.05</v>
      </c>
    </row>
    <row r="20" spans="1:16">
      <c r="A20" s="87">
        <f>原表!A15</f>
        <v>14</v>
      </c>
      <c r="B20" s="87">
        <f>原表!B15</f>
        <v>207</v>
      </c>
      <c r="C20" s="87" t="str">
        <f>原表!C15</f>
        <v>办公用设备</v>
      </c>
      <c r="D20" s="87" t="str">
        <f>原表!D15</f>
        <v>电脑桌</v>
      </c>
      <c r="E20" s="88" t="s">
        <v>20</v>
      </c>
      <c r="F20" s="89">
        <v>1</v>
      </c>
      <c r="G20" s="90"/>
      <c r="H20" s="91" t="str">
        <f>原表!G15</f>
        <v>2009.05.31</v>
      </c>
      <c r="I20" s="104">
        <f>原表!E15</f>
        <v>290</v>
      </c>
      <c r="J20" s="105">
        <f>原表!E15-原表!F15</f>
        <v>14.5</v>
      </c>
      <c r="K20" s="106"/>
      <c r="L20" s="107"/>
      <c r="M20" s="108"/>
      <c r="N20" s="109"/>
      <c r="O20" s="110"/>
      <c r="P20" s="111">
        <f t="shared" si="0"/>
        <v>0.05</v>
      </c>
    </row>
    <row r="21" spans="1:16">
      <c r="A21" s="87">
        <f>原表!A16</f>
        <v>15</v>
      </c>
      <c r="B21" s="87">
        <f>原表!B16</f>
        <v>245</v>
      </c>
      <c r="C21" s="87" t="str">
        <f>原表!C16</f>
        <v>营业用家具设备</v>
      </c>
      <c r="D21" s="87" t="str">
        <f>原表!D16</f>
        <v>在建工程转入</v>
      </c>
      <c r="E21" s="88" t="s">
        <v>21</v>
      </c>
      <c r="F21" s="89">
        <v>1</v>
      </c>
      <c r="G21" s="90"/>
      <c r="H21" s="91" t="str">
        <f>原表!G16</f>
        <v>2012.01.31</v>
      </c>
      <c r="I21" s="104">
        <f>原表!E16</f>
        <v>5551033.71</v>
      </c>
      <c r="J21" s="105">
        <f>原表!E16-原表!F16</f>
        <v>0</v>
      </c>
      <c r="K21" s="106"/>
      <c r="L21" s="107"/>
      <c r="M21" s="108"/>
      <c r="N21" s="109"/>
      <c r="O21" s="146" t="str">
        <f>原表!H16</f>
        <v>原宾馆装潢转入</v>
      </c>
      <c r="P21" s="111">
        <f t="shared" si="0"/>
        <v>0</v>
      </c>
    </row>
    <row r="22" spans="1:16">
      <c r="A22" s="87"/>
      <c r="B22" s="87" t="s">
        <v>22</v>
      </c>
      <c r="C22" s="92" t="s">
        <v>23</v>
      </c>
      <c r="D22" s="87" t="s">
        <v>24</v>
      </c>
      <c r="E22" s="88" t="s">
        <v>20</v>
      </c>
      <c r="F22" s="89">
        <f>128+14</f>
        <v>142</v>
      </c>
      <c r="G22" s="90"/>
      <c r="H22" s="91" t="s">
        <v>25</v>
      </c>
      <c r="I22" s="104">
        <v>465120</v>
      </c>
      <c r="J22" s="105"/>
      <c r="K22" s="106"/>
      <c r="L22" s="107"/>
      <c r="M22" s="108"/>
      <c r="N22" s="109"/>
      <c r="O22" s="110"/>
      <c r="P22" s="111">
        <f t="shared" si="0"/>
        <v>0</v>
      </c>
    </row>
    <row r="23" spans="1:16">
      <c r="A23" s="87"/>
      <c r="B23" s="87"/>
      <c r="C23" s="87"/>
      <c r="D23" s="87" t="s">
        <v>26</v>
      </c>
      <c r="E23" s="88" t="s">
        <v>20</v>
      </c>
      <c r="F23" s="89">
        <f>128+14</f>
        <v>142</v>
      </c>
      <c r="G23" s="90"/>
      <c r="H23" s="91" t="s">
        <v>25</v>
      </c>
      <c r="I23" s="104"/>
      <c r="J23" s="105"/>
      <c r="K23" s="106"/>
      <c r="L23" s="107"/>
      <c r="M23" s="108"/>
      <c r="N23" s="109"/>
      <c r="O23" s="110"/>
      <c r="P23" s="111" t="e">
        <f t="shared" si="0"/>
        <v>#DIV/0!</v>
      </c>
    </row>
    <row r="24" spans="1:16">
      <c r="A24" s="87"/>
      <c r="B24" s="87"/>
      <c r="C24" s="87"/>
      <c r="D24" s="87" t="s">
        <v>27</v>
      </c>
      <c r="E24" s="88" t="s">
        <v>28</v>
      </c>
      <c r="F24" s="89">
        <f>32+28+8</f>
        <v>68</v>
      </c>
      <c r="G24" s="90"/>
      <c r="H24" s="91" t="s">
        <v>25</v>
      </c>
      <c r="I24" s="104"/>
      <c r="J24" s="105"/>
      <c r="K24" s="106"/>
      <c r="L24" s="107"/>
      <c r="M24" s="108"/>
      <c r="N24" s="109"/>
      <c r="O24" s="110"/>
      <c r="P24" s="111" t="e">
        <f t="shared" si="0"/>
        <v>#DIV/0!</v>
      </c>
    </row>
    <row r="25" spans="1:16">
      <c r="A25" s="87"/>
      <c r="B25" s="87"/>
      <c r="C25" s="87"/>
      <c r="D25" s="87" t="s">
        <v>29</v>
      </c>
      <c r="E25" s="88" t="s">
        <v>28</v>
      </c>
      <c r="F25" s="89">
        <v>32</v>
      </c>
      <c r="G25" s="90"/>
      <c r="H25" s="91" t="s">
        <v>25</v>
      </c>
      <c r="I25" s="104"/>
      <c r="J25" s="105"/>
      <c r="K25" s="106"/>
      <c r="L25" s="107"/>
      <c r="M25" s="108"/>
      <c r="N25" s="109"/>
      <c r="O25" s="110"/>
      <c r="P25" s="111" t="e">
        <f t="shared" si="0"/>
        <v>#DIV/0!</v>
      </c>
    </row>
    <row r="26" spans="1:16">
      <c r="A26" s="87"/>
      <c r="B26" s="87"/>
      <c r="C26" s="87"/>
      <c r="D26" s="87" t="s">
        <v>30</v>
      </c>
      <c r="E26" s="88" t="s">
        <v>28</v>
      </c>
      <c r="F26" s="89">
        <f>64+14+4</f>
        <v>82</v>
      </c>
      <c r="G26" s="90"/>
      <c r="H26" s="91" t="s">
        <v>25</v>
      </c>
      <c r="I26" s="104"/>
      <c r="J26" s="105"/>
      <c r="K26" s="106"/>
      <c r="L26" s="107"/>
      <c r="M26" s="108"/>
      <c r="N26" s="109"/>
      <c r="O26" s="110"/>
      <c r="P26" s="111" t="e">
        <f t="shared" si="0"/>
        <v>#DIV/0!</v>
      </c>
    </row>
    <row r="27" spans="1:16">
      <c r="A27" s="87"/>
      <c r="B27" s="87"/>
      <c r="C27" s="87"/>
      <c r="D27" s="87" t="s">
        <v>31</v>
      </c>
      <c r="E27" s="88" t="s">
        <v>28</v>
      </c>
      <c r="F27" s="89">
        <f>64+12</f>
        <v>76</v>
      </c>
      <c r="G27" s="90"/>
      <c r="H27" s="91" t="s">
        <v>25</v>
      </c>
      <c r="I27" s="104"/>
      <c r="J27" s="105"/>
      <c r="K27" s="106"/>
      <c r="L27" s="107"/>
      <c r="M27" s="108"/>
      <c r="N27" s="109"/>
      <c r="O27" s="110"/>
      <c r="P27" s="111" t="e">
        <f t="shared" si="0"/>
        <v>#DIV/0!</v>
      </c>
    </row>
    <row r="28" spans="1:16">
      <c r="A28" s="87"/>
      <c r="B28" s="87"/>
      <c r="C28" s="87"/>
      <c r="D28" s="87" t="s">
        <v>32</v>
      </c>
      <c r="E28" s="88" t="s">
        <v>20</v>
      </c>
      <c r="F28" s="89">
        <f>48+4</f>
        <v>52</v>
      </c>
      <c r="G28" s="90"/>
      <c r="H28" s="91" t="s">
        <v>25</v>
      </c>
      <c r="I28" s="104"/>
      <c r="J28" s="105"/>
      <c r="K28" s="106"/>
      <c r="L28" s="107"/>
      <c r="M28" s="108"/>
      <c r="N28" s="109"/>
      <c r="O28" s="110"/>
      <c r="P28" s="111" t="e">
        <f t="shared" si="0"/>
        <v>#DIV/0!</v>
      </c>
    </row>
    <row r="29" spans="1:16">
      <c r="A29" s="87"/>
      <c r="B29" s="87"/>
      <c r="C29" s="87"/>
      <c r="D29" s="87" t="s">
        <v>33</v>
      </c>
      <c r="E29" s="88" t="s">
        <v>20</v>
      </c>
      <c r="F29" s="89">
        <f>16+2+4+4</f>
        <v>26</v>
      </c>
      <c r="G29" s="90"/>
      <c r="H29" s="91" t="s">
        <v>25</v>
      </c>
      <c r="I29" s="104"/>
      <c r="J29" s="105"/>
      <c r="K29" s="106"/>
      <c r="L29" s="107"/>
      <c r="M29" s="108"/>
      <c r="N29" s="109"/>
      <c r="O29" s="110"/>
      <c r="P29" s="111" t="e">
        <f t="shared" si="0"/>
        <v>#DIV/0!</v>
      </c>
    </row>
    <row r="30" spans="1:16">
      <c r="A30" s="87"/>
      <c r="B30" s="87"/>
      <c r="C30" s="87"/>
      <c r="D30" s="87" t="s">
        <v>34</v>
      </c>
      <c r="E30" s="88" t="s">
        <v>20</v>
      </c>
      <c r="F30" s="89">
        <v>8</v>
      </c>
      <c r="G30" s="90"/>
      <c r="H30" s="91" t="s">
        <v>25</v>
      </c>
      <c r="I30" s="104"/>
      <c r="J30" s="105"/>
      <c r="K30" s="106"/>
      <c r="L30" s="107"/>
      <c r="M30" s="108"/>
      <c r="N30" s="109"/>
      <c r="O30" s="110"/>
      <c r="P30" s="111" t="e">
        <f t="shared" si="0"/>
        <v>#DIV/0!</v>
      </c>
    </row>
    <row r="31" spans="1:16">
      <c r="A31" s="87"/>
      <c r="B31" s="87"/>
      <c r="C31" s="87"/>
      <c r="D31" s="92" t="s">
        <v>35</v>
      </c>
      <c r="E31" s="88" t="s">
        <v>36</v>
      </c>
      <c r="F31" s="89">
        <f>128+28+4</f>
        <v>160</v>
      </c>
      <c r="G31" s="90"/>
      <c r="H31" s="91" t="s">
        <v>25</v>
      </c>
      <c r="I31" s="104"/>
      <c r="J31" s="105"/>
      <c r="K31" s="106"/>
      <c r="L31" s="107"/>
      <c r="M31" s="108"/>
      <c r="N31" s="109"/>
      <c r="O31" s="110"/>
      <c r="P31" s="111" t="e">
        <f t="shared" si="0"/>
        <v>#DIV/0!</v>
      </c>
    </row>
    <row r="32" spans="1:16">
      <c r="A32" s="87"/>
      <c r="B32" s="87"/>
      <c r="C32" s="87"/>
      <c r="D32" s="92" t="s">
        <v>37</v>
      </c>
      <c r="E32" s="88" t="s">
        <v>20</v>
      </c>
      <c r="F32" s="89">
        <f>64+14+4</f>
        <v>82</v>
      </c>
      <c r="G32" s="90"/>
      <c r="H32" s="91" t="s">
        <v>25</v>
      </c>
      <c r="I32" s="104"/>
      <c r="J32" s="105"/>
      <c r="K32" s="106"/>
      <c r="L32" s="107"/>
      <c r="M32" s="108"/>
      <c r="N32" s="109"/>
      <c r="O32" s="110"/>
      <c r="P32" s="111" t="e">
        <f t="shared" si="0"/>
        <v>#DIV/0!</v>
      </c>
    </row>
    <row r="33" spans="1:16">
      <c r="A33" s="87"/>
      <c r="B33" s="87"/>
      <c r="C33" s="87"/>
      <c r="D33" s="92" t="s">
        <v>38</v>
      </c>
      <c r="E33" s="88" t="s">
        <v>36</v>
      </c>
      <c r="F33" s="89">
        <f>64+14+4+4</f>
        <v>86</v>
      </c>
      <c r="G33" s="90"/>
      <c r="H33" s="91" t="s">
        <v>25</v>
      </c>
      <c r="I33" s="104"/>
      <c r="J33" s="105"/>
      <c r="K33" s="106"/>
      <c r="L33" s="107"/>
      <c r="M33" s="108"/>
      <c r="N33" s="109"/>
      <c r="O33" s="110"/>
      <c r="P33" s="111" t="e">
        <f t="shared" si="0"/>
        <v>#DIV/0!</v>
      </c>
    </row>
    <row r="34" spans="1:16">
      <c r="A34" s="87"/>
      <c r="B34" s="87"/>
      <c r="C34" s="87"/>
      <c r="D34" s="92" t="s">
        <v>39</v>
      </c>
      <c r="E34" s="88" t="s">
        <v>20</v>
      </c>
      <c r="F34" s="89">
        <f>4+4</f>
        <v>8</v>
      </c>
      <c r="G34" s="90"/>
      <c r="H34" s="91" t="s">
        <v>25</v>
      </c>
      <c r="I34" s="104"/>
      <c r="J34" s="105"/>
      <c r="K34" s="106"/>
      <c r="L34" s="107"/>
      <c r="M34" s="108"/>
      <c r="N34" s="109"/>
      <c r="O34" s="110"/>
      <c r="P34" s="111" t="e">
        <f t="shared" si="0"/>
        <v>#DIV/0!</v>
      </c>
    </row>
    <row r="35" spans="1:16">
      <c r="A35" s="87"/>
      <c r="B35" s="87"/>
      <c r="C35" s="87"/>
      <c r="D35" s="92" t="s">
        <v>40</v>
      </c>
      <c r="E35" s="88" t="s">
        <v>20</v>
      </c>
      <c r="F35" s="89">
        <f>4+4</f>
        <v>8</v>
      </c>
      <c r="G35" s="90"/>
      <c r="H35" s="91" t="s">
        <v>25</v>
      </c>
      <c r="I35" s="104"/>
      <c r="J35" s="105"/>
      <c r="K35" s="106"/>
      <c r="L35" s="107"/>
      <c r="M35" s="108"/>
      <c r="N35" s="109"/>
      <c r="O35" s="110"/>
      <c r="P35" s="111" t="e">
        <f t="shared" si="0"/>
        <v>#DIV/0!</v>
      </c>
    </row>
    <row r="36" spans="1:16">
      <c r="A36" s="87"/>
      <c r="B36" s="87"/>
      <c r="C36" s="87"/>
      <c r="D36" s="92" t="s">
        <v>41</v>
      </c>
      <c r="E36" s="88" t="s">
        <v>28</v>
      </c>
      <c r="F36" s="89">
        <f>8</f>
        <v>8</v>
      </c>
      <c r="G36" s="90"/>
      <c r="H36" s="91" t="s">
        <v>25</v>
      </c>
      <c r="I36" s="104"/>
      <c r="J36" s="105"/>
      <c r="K36" s="106"/>
      <c r="L36" s="107"/>
      <c r="M36" s="108"/>
      <c r="N36" s="109"/>
      <c r="O36" s="110"/>
      <c r="P36" s="111" t="e">
        <f t="shared" si="0"/>
        <v>#DIV/0!</v>
      </c>
    </row>
    <row r="37" spans="1:16">
      <c r="A37" s="87"/>
      <c r="B37" s="87"/>
      <c r="C37" s="87"/>
      <c r="D37" s="92" t="s">
        <v>42</v>
      </c>
      <c r="E37" s="88" t="s">
        <v>43</v>
      </c>
      <c r="F37" s="89">
        <v>4</v>
      </c>
      <c r="G37" s="90"/>
      <c r="H37" s="91" t="s">
        <v>25</v>
      </c>
      <c r="I37" s="104"/>
      <c r="J37" s="105"/>
      <c r="K37" s="106"/>
      <c r="L37" s="107"/>
      <c r="M37" s="108"/>
      <c r="N37" s="109"/>
      <c r="O37" s="110"/>
      <c r="P37" s="111" t="e">
        <f t="shared" si="0"/>
        <v>#DIV/0!</v>
      </c>
    </row>
    <row r="38" spans="1:16">
      <c r="A38" s="87"/>
      <c r="B38" s="87"/>
      <c r="C38" s="87"/>
      <c r="D38" s="92" t="s">
        <v>44</v>
      </c>
      <c r="E38" s="88" t="s">
        <v>20</v>
      </c>
      <c r="F38" s="89">
        <v>4</v>
      </c>
      <c r="G38" s="90"/>
      <c r="H38" s="91" t="s">
        <v>25</v>
      </c>
      <c r="I38" s="104"/>
      <c r="J38" s="105"/>
      <c r="K38" s="106"/>
      <c r="L38" s="107"/>
      <c r="M38" s="108"/>
      <c r="N38" s="109"/>
      <c r="O38" s="110"/>
      <c r="P38" s="111" t="e">
        <f t="shared" si="0"/>
        <v>#DIV/0!</v>
      </c>
    </row>
    <row r="39" spans="1:16">
      <c r="A39" s="87"/>
      <c r="B39" s="87"/>
      <c r="C39" s="87"/>
      <c r="D39" s="92" t="s">
        <v>45</v>
      </c>
      <c r="E39" s="88" t="s">
        <v>20</v>
      </c>
      <c r="F39" s="89">
        <v>4</v>
      </c>
      <c r="G39" s="90"/>
      <c r="H39" s="91" t="s">
        <v>25</v>
      </c>
      <c r="I39" s="104"/>
      <c r="J39" s="105"/>
      <c r="K39" s="106"/>
      <c r="L39" s="107"/>
      <c r="M39" s="108"/>
      <c r="N39" s="109"/>
      <c r="O39" s="110"/>
      <c r="P39" s="111" t="e">
        <f t="shared" si="0"/>
        <v>#DIV/0!</v>
      </c>
    </row>
    <row r="40" spans="1:16">
      <c r="A40" s="87"/>
      <c r="B40" s="87"/>
      <c r="C40" s="87"/>
      <c r="D40" s="87" t="s">
        <v>46</v>
      </c>
      <c r="E40" s="88" t="s">
        <v>28</v>
      </c>
      <c r="F40" s="89">
        <v>4</v>
      </c>
      <c r="G40" s="90"/>
      <c r="H40" s="91" t="s">
        <v>25</v>
      </c>
      <c r="I40" s="104"/>
      <c r="J40" s="105"/>
      <c r="K40" s="106"/>
      <c r="L40" s="107"/>
      <c r="M40" s="108"/>
      <c r="N40" s="109"/>
      <c r="O40" s="110"/>
      <c r="P40" s="111" t="e">
        <f t="shared" si="0"/>
        <v>#DIV/0!</v>
      </c>
    </row>
    <row r="41" spans="1:16">
      <c r="A41" s="87"/>
      <c r="B41" s="87"/>
      <c r="C41" s="87"/>
      <c r="D41" s="92" t="s">
        <v>47</v>
      </c>
      <c r="E41" s="88" t="s">
        <v>28</v>
      </c>
      <c r="F41" s="89">
        <v>4</v>
      </c>
      <c r="G41" s="90"/>
      <c r="H41" s="91" t="s">
        <v>25</v>
      </c>
      <c r="I41" s="104"/>
      <c r="J41" s="105"/>
      <c r="K41" s="106"/>
      <c r="L41" s="107"/>
      <c r="M41" s="108"/>
      <c r="N41" s="109"/>
      <c r="O41" s="110"/>
      <c r="P41" s="111" t="e">
        <f t="shared" si="0"/>
        <v>#DIV/0!</v>
      </c>
    </row>
    <row r="42" spans="1:16">
      <c r="A42" s="87"/>
      <c r="B42" s="87"/>
      <c r="C42" s="87"/>
      <c r="D42" s="92" t="s">
        <v>48</v>
      </c>
      <c r="E42" s="88" t="s">
        <v>49</v>
      </c>
      <c r="F42" s="89">
        <v>4</v>
      </c>
      <c r="G42" s="90"/>
      <c r="H42" s="91" t="s">
        <v>25</v>
      </c>
      <c r="I42" s="104"/>
      <c r="J42" s="105"/>
      <c r="K42" s="106"/>
      <c r="L42" s="107"/>
      <c r="M42" s="108"/>
      <c r="N42" s="109"/>
      <c r="O42" s="110"/>
      <c r="P42" s="111" t="e">
        <f t="shared" si="0"/>
        <v>#DIV/0!</v>
      </c>
    </row>
    <row r="43" spans="1:16">
      <c r="A43" s="87"/>
      <c r="B43" s="87"/>
      <c r="C43" s="87"/>
      <c r="D43" s="92" t="s">
        <v>50</v>
      </c>
      <c r="E43" s="88" t="s">
        <v>43</v>
      </c>
      <c r="F43" s="89">
        <v>4</v>
      </c>
      <c r="G43" s="90"/>
      <c r="H43" s="91" t="s">
        <v>25</v>
      </c>
      <c r="I43" s="104"/>
      <c r="J43" s="105"/>
      <c r="K43" s="106"/>
      <c r="L43" s="107"/>
      <c r="M43" s="108"/>
      <c r="N43" s="109"/>
      <c r="O43" s="110"/>
      <c r="P43" s="111" t="e">
        <f t="shared" si="0"/>
        <v>#DIV/0!</v>
      </c>
    </row>
    <row r="44" spans="1:16">
      <c r="A44" s="87"/>
      <c r="B44" s="87"/>
      <c r="C44" s="87"/>
      <c r="D44" s="92" t="s">
        <v>45</v>
      </c>
      <c r="E44" s="88" t="s">
        <v>20</v>
      </c>
      <c r="F44" s="89">
        <v>4</v>
      </c>
      <c r="G44" s="90"/>
      <c r="H44" s="91" t="s">
        <v>25</v>
      </c>
      <c r="I44" s="104"/>
      <c r="J44" s="105"/>
      <c r="K44" s="106"/>
      <c r="L44" s="107"/>
      <c r="M44" s="108"/>
      <c r="N44" s="109"/>
      <c r="O44" s="110"/>
      <c r="P44" s="111" t="e">
        <f t="shared" si="0"/>
        <v>#DIV/0!</v>
      </c>
    </row>
    <row r="45" spans="1:16">
      <c r="A45" s="87"/>
      <c r="B45" s="87"/>
      <c r="C45" s="87"/>
      <c r="D45" s="92" t="s">
        <v>51</v>
      </c>
      <c r="E45" s="88" t="s">
        <v>20</v>
      </c>
      <c r="F45" s="89">
        <v>1</v>
      </c>
      <c r="G45" s="90"/>
      <c r="H45" s="91" t="s">
        <v>25</v>
      </c>
      <c r="I45" s="104"/>
      <c r="J45" s="105"/>
      <c r="K45" s="106"/>
      <c r="L45" s="107"/>
      <c r="M45" s="108"/>
      <c r="N45" s="109"/>
      <c r="O45" s="110"/>
      <c r="P45" s="111" t="e">
        <f t="shared" si="0"/>
        <v>#DIV/0!</v>
      </c>
    </row>
    <row r="46" spans="1:16">
      <c r="A46" s="87"/>
      <c r="B46" s="87"/>
      <c r="C46" s="92" t="s">
        <v>52</v>
      </c>
      <c r="D46" s="92" t="s">
        <v>53</v>
      </c>
      <c r="E46" s="88" t="s">
        <v>49</v>
      </c>
      <c r="F46" s="89">
        <v>1</v>
      </c>
      <c r="G46" s="90"/>
      <c r="H46" s="91" t="s">
        <v>25</v>
      </c>
      <c r="I46" s="104"/>
      <c r="J46" s="105"/>
      <c r="K46" s="106"/>
      <c r="L46" s="107"/>
      <c r="M46" s="108"/>
      <c r="N46" s="109"/>
      <c r="O46" s="110"/>
      <c r="P46" s="111" t="e">
        <f t="shared" si="0"/>
        <v>#DIV/0!</v>
      </c>
    </row>
    <row r="47" spans="1:16">
      <c r="A47" s="87"/>
      <c r="B47" s="87"/>
      <c r="C47" s="87"/>
      <c r="D47" s="92" t="s">
        <v>54</v>
      </c>
      <c r="E47" s="88" t="s">
        <v>28</v>
      </c>
      <c r="F47" s="89">
        <v>1</v>
      </c>
      <c r="G47" s="90"/>
      <c r="H47" s="91" t="s">
        <v>25</v>
      </c>
      <c r="I47" s="104"/>
      <c r="J47" s="105"/>
      <c r="K47" s="106"/>
      <c r="L47" s="107"/>
      <c r="M47" s="108"/>
      <c r="N47" s="109"/>
      <c r="O47" s="110"/>
      <c r="P47" s="111" t="e">
        <f t="shared" si="0"/>
        <v>#DIV/0!</v>
      </c>
    </row>
    <row r="48" spans="1:16">
      <c r="A48" s="87"/>
      <c r="B48" s="87"/>
      <c r="C48" s="87"/>
      <c r="D48" s="92" t="s">
        <v>55</v>
      </c>
      <c r="E48" s="88" t="s">
        <v>36</v>
      </c>
      <c r="F48" s="89">
        <v>1</v>
      </c>
      <c r="G48" s="90"/>
      <c r="H48" s="91" t="s">
        <v>25</v>
      </c>
      <c r="I48" s="104"/>
      <c r="J48" s="105"/>
      <c r="K48" s="106"/>
      <c r="L48" s="107"/>
      <c r="M48" s="108"/>
      <c r="N48" s="109"/>
      <c r="O48" s="110"/>
      <c r="P48" s="111" t="e">
        <f t="shared" si="0"/>
        <v>#DIV/0!</v>
      </c>
    </row>
    <row r="49" spans="1:16">
      <c r="A49" s="87"/>
      <c r="B49" s="87"/>
      <c r="C49" s="87"/>
      <c r="D49" s="92" t="s">
        <v>56</v>
      </c>
      <c r="E49" s="88" t="s">
        <v>28</v>
      </c>
      <c r="F49" s="89">
        <v>4</v>
      </c>
      <c r="G49" s="90"/>
      <c r="H49" s="91" t="s">
        <v>25</v>
      </c>
      <c r="I49" s="104"/>
      <c r="J49" s="105"/>
      <c r="K49" s="106"/>
      <c r="L49" s="107"/>
      <c r="M49" s="108"/>
      <c r="N49" s="109"/>
      <c r="O49" s="110"/>
      <c r="P49" s="111" t="e">
        <f t="shared" si="0"/>
        <v>#DIV/0!</v>
      </c>
    </row>
    <row r="50" spans="1:16">
      <c r="A50" s="87"/>
      <c r="B50" s="87"/>
      <c r="C50" s="87"/>
      <c r="D50" s="92" t="s">
        <v>57</v>
      </c>
      <c r="E50" s="88" t="s">
        <v>36</v>
      </c>
      <c r="F50" s="89">
        <v>6</v>
      </c>
      <c r="G50" s="90"/>
      <c r="H50" s="91" t="s">
        <v>25</v>
      </c>
      <c r="I50" s="104"/>
      <c r="J50" s="105"/>
      <c r="K50" s="106"/>
      <c r="L50" s="107"/>
      <c r="M50" s="108"/>
      <c r="N50" s="109"/>
      <c r="O50" s="110"/>
      <c r="P50" s="111" t="e">
        <f t="shared" si="0"/>
        <v>#DIV/0!</v>
      </c>
    </row>
    <row r="51" spans="1:16">
      <c r="A51" s="87"/>
      <c r="B51" s="87"/>
      <c r="C51" s="87"/>
      <c r="D51" s="92" t="s">
        <v>58</v>
      </c>
      <c r="E51" s="88" t="s">
        <v>20</v>
      </c>
      <c r="F51" s="89">
        <v>1</v>
      </c>
      <c r="G51" s="90"/>
      <c r="H51" s="91" t="s">
        <v>25</v>
      </c>
      <c r="I51" s="104"/>
      <c r="J51" s="105"/>
      <c r="K51" s="106"/>
      <c r="L51" s="107"/>
      <c r="M51" s="108"/>
      <c r="N51" s="109"/>
      <c r="O51" s="110"/>
      <c r="P51" s="111" t="e">
        <f t="shared" si="0"/>
        <v>#DIV/0!</v>
      </c>
    </row>
    <row r="52" spans="1:16">
      <c r="A52" s="87"/>
      <c r="B52" s="87"/>
      <c r="C52" s="87"/>
      <c r="D52" s="92" t="s">
        <v>59</v>
      </c>
      <c r="E52" s="88" t="s">
        <v>36</v>
      </c>
      <c r="F52" s="89">
        <v>1</v>
      </c>
      <c r="G52" s="90"/>
      <c r="H52" s="91" t="s">
        <v>25</v>
      </c>
      <c r="I52" s="104"/>
      <c r="J52" s="105"/>
      <c r="K52" s="106"/>
      <c r="L52" s="107"/>
      <c r="M52" s="108"/>
      <c r="N52" s="109"/>
      <c r="O52" s="110"/>
      <c r="P52" s="111" t="e">
        <f t="shared" si="0"/>
        <v>#DIV/0!</v>
      </c>
    </row>
    <row r="53" spans="1:16">
      <c r="A53" s="87"/>
      <c r="B53" s="87"/>
      <c r="C53" s="87"/>
      <c r="D53" s="92" t="s">
        <v>60</v>
      </c>
      <c r="E53" s="88" t="s">
        <v>49</v>
      </c>
      <c r="F53" s="89">
        <v>6</v>
      </c>
      <c r="G53" s="90"/>
      <c r="H53" s="91" t="s">
        <v>25</v>
      </c>
      <c r="I53" s="104"/>
      <c r="J53" s="105"/>
      <c r="K53" s="106"/>
      <c r="L53" s="107"/>
      <c r="M53" s="108"/>
      <c r="N53" s="109"/>
      <c r="O53" s="110"/>
      <c r="P53" s="111" t="e">
        <f t="shared" si="0"/>
        <v>#DIV/0!</v>
      </c>
    </row>
    <row r="54" spans="1:16">
      <c r="A54" s="87"/>
      <c r="B54" s="87"/>
      <c r="C54" s="87"/>
      <c r="D54" s="92" t="s">
        <v>61</v>
      </c>
      <c r="E54" s="88" t="s">
        <v>28</v>
      </c>
      <c r="F54" s="89">
        <v>24</v>
      </c>
      <c r="G54" s="90"/>
      <c r="H54" s="91" t="s">
        <v>25</v>
      </c>
      <c r="I54" s="104"/>
      <c r="J54" s="105"/>
      <c r="K54" s="106"/>
      <c r="L54" s="107"/>
      <c r="M54" s="108"/>
      <c r="N54" s="109"/>
      <c r="O54" s="110"/>
      <c r="P54" s="111" t="e">
        <f t="shared" si="0"/>
        <v>#DIV/0!</v>
      </c>
    </row>
    <row r="55" spans="1:16">
      <c r="A55" s="87"/>
      <c r="B55" s="87"/>
      <c r="C55" s="87"/>
      <c r="D55" s="92" t="s">
        <v>62</v>
      </c>
      <c r="E55" s="88" t="s">
        <v>28</v>
      </c>
      <c r="F55" s="89">
        <v>24</v>
      </c>
      <c r="G55" s="90"/>
      <c r="H55" s="91" t="s">
        <v>25</v>
      </c>
      <c r="I55" s="104"/>
      <c r="J55" s="105"/>
      <c r="K55" s="106"/>
      <c r="L55" s="107"/>
      <c r="M55" s="108"/>
      <c r="N55" s="109"/>
      <c r="O55" s="110"/>
      <c r="P55" s="111" t="e">
        <f t="shared" si="0"/>
        <v>#DIV/0!</v>
      </c>
    </row>
    <row r="56" spans="1:16">
      <c r="A56" s="87"/>
      <c r="B56" s="87"/>
      <c r="C56" s="87"/>
      <c r="D56" s="92" t="s">
        <v>63</v>
      </c>
      <c r="E56" s="88" t="s">
        <v>20</v>
      </c>
      <c r="F56" s="89">
        <v>6</v>
      </c>
      <c r="G56" s="90"/>
      <c r="H56" s="91" t="s">
        <v>25</v>
      </c>
      <c r="I56" s="104"/>
      <c r="J56" s="105"/>
      <c r="K56" s="106"/>
      <c r="L56" s="107"/>
      <c r="M56" s="108"/>
      <c r="N56" s="109"/>
      <c r="O56" s="110"/>
      <c r="P56" s="111" t="e">
        <f t="shared" si="0"/>
        <v>#DIV/0!</v>
      </c>
    </row>
    <row r="57" spans="1:16">
      <c r="A57" s="87"/>
      <c r="B57" s="87"/>
      <c r="C57" s="87"/>
      <c r="D57" s="92" t="s">
        <v>64</v>
      </c>
      <c r="E57" s="88" t="s">
        <v>20</v>
      </c>
      <c r="F57" s="89">
        <v>6</v>
      </c>
      <c r="G57" s="90"/>
      <c r="H57" s="91" t="s">
        <v>25</v>
      </c>
      <c r="I57" s="104"/>
      <c r="J57" s="105"/>
      <c r="K57" s="106"/>
      <c r="L57" s="107"/>
      <c r="M57" s="108"/>
      <c r="N57" s="109"/>
      <c r="O57" s="110"/>
      <c r="P57" s="111" t="e">
        <f t="shared" si="0"/>
        <v>#DIV/0!</v>
      </c>
    </row>
    <row r="58" spans="1:16">
      <c r="A58" s="87"/>
      <c r="B58" s="93" t="s">
        <v>65</v>
      </c>
      <c r="C58" s="92" t="s">
        <v>66</v>
      </c>
      <c r="D58" s="92" t="s">
        <v>67</v>
      </c>
      <c r="E58" s="88" t="s">
        <v>19</v>
      </c>
      <c r="F58" s="89">
        <v>76</v>
      </c>
      <c r="G58" s="90"/>
      <c r="H58" s="91" t="s">
        <v>68</v>
      </c>
      <c r="I58" s="104">
        <f>1340*F58</f>
        <v>101840</v>
      </c>
      <c r="J58" s="105"/>
      <c r="K58" s="106"/>
      <c r="L58" s="107"/>
      <c r="M58" s="108"/>
      <c r="N58" s="109"/>
      <c r="O58" s="110"/>
      <c r="P58" s="111">
        <f t="shared" si="0"/>
        <v>0</v>
      </c>
    </row>
    <row r="59" spans="1:16">
      <c r="A59" s="87"/>
      <c r="B59" s="93"/>
      <c r="C59" s="87"/>
      <c r="D59" s="92" t="s">
        <v>69</v>
      </c>
      <c r="E59" s="88" t="s">
        <v>19</v>
      </c>
      <c r="F59" s="89">
        <v>10</v>
      </c>
      <c r="G59" s="90"/>
      <c r="H59" s="91" t="s">
        <v>68</v>
      </c>
      <c r="I59" s="104">
        <v>28000</v>
      </c>
      <c r="J59" s="105"/>
      <c r="K59" s="106"/>
      <c r="L59" s="107"/>
      <c r="M59" s="108"/>
      <c r="N59" s="109"/>
      <c r="O59" s="110"/>
      <c r="P59" s="111">
        <f t="shared" si="0"/>
        <v>0</v>
      </c>
    </row>
    <row r="60" spans="1:16">
      <c r="A60" s="87"/>
      <c r="B60" s="93"/>
      <c r="C60" s="87"/>
      <c r="D60" s="92" t="s">
        <v>70</v>
      </c>
      <c r="E60" s="88" t="s">
        <v>19</v>
      </c>
      <c r="F60" s="89">
        <v>4</v>
      </c>
      <c r="G60" s="90"/>
      <c r="H60" s="91" t="s">
        <v>68</v>
      </c>
      <c r="I60" s="104">
        <f>5200*4</f>
        <v>20800</v>
      </c>
      <c r="J60" s="105"/>
      <c r="K60" s="106"/>
      <c r="L60" s="107"/>
      <c r="M60" s="108"/>
      <c r="N60" s="109"/>
      <c r="O60" s="110"/>
      <c r="P60" s="111">
        <f t="shared" si="0"/>
        <v>0</v>
      </c>
    </row>
    <row r="61" spans="1:16">
      <c r="A61" s="87"/>
      <c r="B61" s="93"/>
      <c r="C61" s="87"/>
      <c r="D61" s="92" t="s">
        <v>71</v>
      </c>
      <c r="E61" s="88" t="s">
        <v>19</v>
      </c>
      <c r="F61" s="89">
        <v>4</v>
      </c>
      <c r="G61" s="90"/>
      <c r="H61" s="91" t="s">
        <v>68</v>
      </c>
      <c r="I61" s="104">
        <f>5300*4</f>
        <v>21200</v>
      </c>
      <c r="J61" s="105"/>
      <c r="K61" s="106"/>
      <c r="L61" s="107"/>
      <c r="M61" s="108"/>
      <c r="N61" s="109"/>
      <c r="O61" s="110"/>
      <c r="P61" s="111">
        <f t="shared" si="0"/>
        <v>0</v>
      </c>
    </row>
    <row r="62" spans="1:16">
      <c r="A62" s="87"/>
      <c r="B62" s="93" t="s">
        <v>72</v>
      </c>
      <c r="C62" s="92" t="s">
        <v>73</v>
      </c>
      <c r="D62" s="92" t="s">
        <v>74</v>
      </c>
      <c r="E62" s="88" t="s">
        <v>21</v>
      </c>
      <c r="F62" s="89">
        <v>1</v>
      </c>
      <c r="G62" s="90"/>
      <c r="H62" s="91"/>
      <c r="I62" s="104">
        <v>89000</v>
      </c>
      <c r="J62" s="105"/>
      <c r="K62" s="106"/>
      <c r="L62" s="107"/>
      <c r="M62" s="108"/>
      <c r="N62" s="109"/>
      <c r="O62" s="110"/>
      <c r="P62" s="111">
        <f t="shared" si="0"/>
        <v>0</v>
      </c>
    </row>
    <row r="63" spans="1:16">
      <c r="A63" s="87"/>
      <c r="B63" s="93" t="s">
        <v>75</v>
      </c>
      <c r="C63" s="92" t="s">
        <v>76</v>
      </c>
      <c r="D63" s="92" t="s">
        <v>77</v>
      </c>
      <c r="E63" s="88" t="s">
        <v>49</v>
      </c>
      <c r="F63" s="89">
        <v>9</v>
      </c>
      <c r="G63" s="90"/>
      <c r="H63" s="91" t="s">
        <v>78</v>
      </c>
      <c r="I63" s="104">
        <v>18900</v>
      </c>
      <c r="J63" s="105"/>
      <c r="K63" s="106"/>
      <c r="L63" s="107"/>
      <c r="M63" s="108"/>
      <c r="N63" s="109"/>
      <c r="O63" s="110"/>
      <c r="P63" s="111">
        <f t="shared" si="0"/>
        <v>0</v>
      </c>
    </row>
    <row r="64" spans="1:16">
      <c r="A64" s="87"/>
      <c r="B64" s="93" t="s">
        <v>79</v>
      </c>
      <c r="C64" s="92" t="s">
        <v>80</v>
      </c>
      <c r="D64" s="92"/>
      <c r="E64" s="88" t="s">
        <v>49</v>
      </c>
      <c r="F64" s="89">
        <v>80</v>
      </c>
      <c r="G64" s="90"/>
      <c r="H64" s="91" t="s">
        <v>81</v>
      </c>
      <c r="I64" s="104">
        <v>81600</v>
      </c>
      <c r="J64" s="105"/>
      <c r="K64" s="106"/>
      <c r="L64" s="107"/>
      <c r="M64" s="108"/>
      <c r="N64" s="109"/>
      <c r="O64" s="110"/>
      <c r="P64" s="111">
        <f t="shared" si="0"/>
        <v>0</v>
      </c>
    </row>
    <row r="65" spans="1:16">
      <c r="A65" s="87"/>
      <c r="B65" s="93" t="s">
        <v>82</v>
      </c>
      <c r="C65" s="92" t="s">
        <v>80</v>
      </c>
      <c r="D65" s="92" t="s">
        <v>83</v>
      </c>
      <c r="E65" s="88" t="s">
        <v>49</v>
      </c>
      <c r="F65" s="89">
        <v>4</v>
      </c>
      <c r="G65" s="90"/>
      <c r="H65" s="91" t="s">
        <v>84</v>
      </c>
      <c r="I65" s="104">
        <v>24800</v>
      </c>
      <c r="J65" s="105"/>
      <c r="K65" s="106"/>
      <c r="L65" s="107"/>
      <c r="M65" s="108"/>
      <c r="N65" s="109"/>
      <c r="O65" s="110"/>
      <c r="P65" s="111">
        <f t="shared" si="0"/>
        <v>0</v>
      </c>
    </row>
    <row r="66" spans="1:16">
      <c r="A66" s="87"/>
      <c r="B66" s="93" t="s">
        <v>85</v>
      </c>
      <c r="C66" s="92" t="s">
        <v>76</v>
      </c>
      <c r="D66" s="92" t="s">
        <v>86</v>
      </c>
      <c r="E66" s="88" t="s">
        <v>49</v>
      </c>
      <c r="F66" s="89">
        <v>13</v>
      </c>
      <c r="G66" s="90"/>
      <c r="H66" s="91" t="s">
        <v>87</v>
      </c>
      <c r="I66" s="104">
        <v>3887</v>
      </c>
      <c r="J66" s="105"/>
      <c r="K66" s="106"/>
      <c r="L66" s="107"/>
      <c r="M66" s="108"/>
      <c r="N66" s="109"/>
      <c r="O66" s="110"/>
      <c r="P66" s="111">
        <f t="shared" si="0"/>
        <v>0</v>
      </c>
    </row>
    <row r="67" spans="1:16">
      <c r="A67" s="87"/>
      <c r="B67" s="93"/>
      <c r="C67" s="87"/>
      <c r="D67" s="92" t="s">
        <v>88</v>
      </c>
      <c r="E67" s="88" t="s">
        <v>49</v>
      </c>
      <c r="F67" s="89">
        <v>82</v>
      </c>
      <c r="G67" s="90"/>
      <c r="H67" s="91" t="s">
        <v>87</v>
      </c>
      <c r="I67" s="104">
        <v>93808</v>
      </c>
      <c r="J67" s="105"/>
      <c r="K67" s="106"/>
      <c r="L67" s="107"/>
      <c r="M67" s="108"/>
      <c r="N67" s="109"/>
      <c r="O67" s="110"/>
      <c r="P67" s="111">
        <f t="shared" si="0"/>
        <v>0</v>
      </c>
    </row>
    <row r="68" spans="1:16">
      <c r="A68" s="87"/>
      <c r="B68" s="93"/>
      <c r="C68" s="87"/>
      <c r="D68" s="92" t="s">
        <v>89</v>
      </c>
      <c r="E68" s="88" t="s">
        <v>49</v>
      </c>
      <c r="F68" s="89">
        <v>82</v>
      </c>
      <c r="G68" s="90"/>
      <c r="H68" s="91" t="s">
        <v>87</v>
      </c>
      <c r="I68" s="104">
        <v>112668</v>
      </c>
      <c r="J68" s="105"/>
      <c r="K68" s="106"/>
      <c r="L68" s="107"/>
      <c r="M68" s="108"/>
      <c r="N68" s="109"/>
      <c r="O68" s="110"/>
      <c r="P68" s="111">
        <f t="shared" si="0"/>
        <v>0</v>
      </c>
    </row>
    <row r="69" spans="1:16">
      <c r="A69" s="87"/>
      <c r="B69" s="93"/>
      <c r="C69" s="87"/>
      <c r="D69" s="92" t="s">
        <v>90</v>
      </c>
      <c r="E69" s="88" t="s">
        <v>21</v>
      </c>
      <c r="F69" s="89">
        <v>1</v>
      </c>
      <c r="G69" s="90"/>
      <c r="H69" s="91" t="s">
        <v>87</v>
      </c>
      <c r="I69" s="104">
        <v>16534</v>
      </c>
      <c r="J69" s="105"/>
      <c r="K69" s="106"/>
      <c r="L69" s="107"/>
      <c r="M69" s="108"/>
      <c r="N69" s="109"/>
      <c r="O69" s="110"/>
      <c r="P69" s="111">
        <f t="shared" si="0"/>
        <v>0</v>
      </c>
    </row>
    <row r="70" spans="1:16">
      <c r="A70" s="87"/>
      <c r="B70" s="93" t="s">
        <v>91</v>
      </c>
      <c r="C70" s="92" t="s">
        <v>76</v>
      </c>
      <c r="D70" s="112" t="s">
        <v>92</v>
      </c>
      <c r="E70" s="88" t="s">
        <v>49</v>
      </c>
      <c r="F70" s="89">
        <v>79</v>
      </c>
      <c r="G70" s="90"/>
      <c r="H70" s="91" t="s">
        <v>93</v>
      </c>
      <c r="I70" s="104">
        <v>24095</v>
      </c>
      <c r="J70" s="105"/>
      <c r="K70" s="106"/>
      <c r="L70" s="107"/>
      <c r="M70" s="108"/>
      <c r="N70" s="109"/>
      <c r="O70" s="110"/>
      <c r="P70" s="111">
        <f t="shared" si="0"/>
        <v>0</v>
      </c>
    </row>
    <row r="71" spans="1:16">
      <c r="A71" s="87"/>
      <c r="B71" s="93" t="s">
        <v>94</v>
      </c>
      <c r="C71" s="92" t="s">
        <v>95</v>
      </c>
      <c r="D71" s="92" t="s">
        <v>96</v>
      </c>
      <c r="E71" s="88" t="s">
        <v>21</v>
      </c>
      <c r="F71" s="89">
        <v>1</v>
      </c>
      <c r="G71" s="90"/>
      <c r="H71" s="91" t="s">
        <v>81</v>
      </c>
      <c r="I71" s="104">
        <v>182036.6</v>
      </c>
      <c r="J71" s="105"/>
      <c r="K71" s="106"/>
      <c r="L71" s="107"/>
      <c r="M71" s="108"/>
      <c r="N71" s="109"/>
      <c r="O71" s="110"/>
      <c r="P71" s="111">
        <f t="shared" si="0"/>
        <v>0</v>
      </c>
    </row>
    <row r="72" spans="1:16">
      <c r="A72" s="87"/>
      <c r="B72" s="93" t="s">
        <v>97</v>
      </c>
      <c r="C72" s="92" t="s">
        <v>98</v>
      </c>
      <c r="D72" s="92"/>
      <c r="E72" s="88" t="s">
        <v>21</v>
      </c>
      <c r="F72" s="89">
        <v>1</v>
      </c>
      <c r="G72" s="90"/>
      <c r="H72" s="91" t="s">
        <v>99</v>
      </c>
      <c r="I72" s="104">
        <v>73932</v>
      </c>
      <c r="J72" s="105"/>
      <c r="K72" s="106"/>
      <c r="L72" s="107"/>
      <c r="M72" s="108"/>
      <c r="N72" s="109"/>
      <c r="O72" s="110"/>
      <c r="P72" s="111">
        <f t="shared" ref="P72:P135" si="1">ROUND(J72/I72,2)</f>
        <v>0</v>
      </c>
    </row>
    <row r="73" spans="1:16">
      <c r="A73" s="87"/>
      <c r="B73" s="93" t="s">
        <v>100</v>
      </c>
      <c r="C73" s="92" t="s">
        <v>101</v>
      </c>
      <c r="D73" s="92" t="s">
        <v>102</v>
      </c>
      <c r="E73" s="88" t="s">
        <v>21</v>
      </c>
      <c r="F73" s="89">
        <v>1</v>
      </c>
      <c r="G73" s="90"/>
      <c r="H73" s="91" t="s">
        <v>103</v>
      </c>
      <c r="I73" s="104">
        <v>136637</v>
      </c>
      <c r="J73" s="105"/>
      <c r="K73" s="106"/>
      <c r="L73" s="107"/>
      <c r="M73" s="108"/>
      <c r="N73" s="109"/>
      <c r="O73" s="110"/>
      <c r="P73" s="111">
        <f t="shared" si="1"/>
        <v>0</v>
      </c>
    </row>
    <row r="74" spans="1:16">
      <c r="A74" s="87"/>
      <c r="B74" s="113" t="s">
        <v>104</v>
      </c>
      <c r="C74" s="112" t="s">
        <v>105</v>
      </c>
      <c r="D74" s="92"/>
      <c r="E74" s="88"/>
      <c r="F74" s="89"/>
      <c r="G74" s="90"/>
      <c r="H74" s="91"/>
      <c r="I74" s="104">
        <v>58884</v>
      </c>
      <c r="J74" s="105"/>
      <c r="K74" s="106"/>
      <c r="L74" s="107"/>
      <c r="M74" s="108"/>
      <c r="N74" s="109"/>
      <c r="O74" s="110"/>
      <c r="P74" s="111">
        <f t="shared" si="1"/>
        <v>0</v>
      </c>
    </row>
    <row r="75" spans="1:16">
      <c r="A75" s="87"/>
      <c r="B75" s="113" t="s">
        <v>106</v>
      </c>
      <c r="C75" s="112" t="s">
        <v>107</v>
      </c>
      <c r="D75" s="92"/>
      <c r="E75" s="88"/>
      <c r="F75" s="89"/>
      <c r="G75" s="90"/>
      <c r="H75" s="91"/>
      <c r="I75" s="104">
        <v>77750</v>
      </c>
      <c r="J75" s="105"/>
      <c r="K75" s="106"/>
      <c r="L75" s="107"/>
      <c r="M75" s="108"/>
      <c r="N75" s="109"/>
      <c r="O75" s="110"/>
      <c r="P75" s="111">
        <f t="shared" si="1"/>
        <v>0</v>
      </c>
    </row>
    <row r="76" spans="1:16">
      <c r="A76" s="87"/>
      <c r="B76" s="113" t="s">
        <v>108</v>
      </c>
      <c r="C76" s="112" t="s">
        <v>109</v>
      </c>
      <c r="D76" s="92"/>
      <c r="E76" s="88"/>
      <c r="F76" s="89"/>
      <c r="G76" s="90"/>
      <c r="H76" s="91"/>
      <c r="I76" s="104">
        <v>53696</v>
      </c>
      <c r="J76" s="105"/>
      <c r="K76" s="106"/>
      <c r="L76" s="107"/>
      <c r="M76" s="108"/>
      <c r="N76" s="109"/>
      <c r="O76" s="110"/>
      <c r="P76" s="111">
        <f t="shared" si="1"/>
        <v>0</v>
      </c>
    </row>
    <row r="77" spans="1:16">
      <c r="A77" s="87"/>
      <c r="B77" s="87"/>
      <c r="C77" s="114" t="s">
        <v>110</v>
      </c>
      <c r="D77" s="114" t="s">
        <v>111</v>
      </c>
      <c r="E77" s="115"/>
      <c r="F77" s="116"/>
      <c r="G77" s="117"/>
      <c r="H77" s="118"/>
      <c r="I77" s="126">
        <f>I21-1685187.6</f>
        <v>3865846.11</v>
      </c>
      <c r="J77" s="105"/>
      <c r="K77" s="106"/>
      <c r="L77" s="107"/>
      <c r="M77" s="108"/>
      <c r="N77" s="109"/>
      <c r="O77" s="110"/>
      <c r="P77" s="111">
        <f t="shared" si="1"/>
        <v>0</v>
      </c>
    </row>
    <row r="78" spans="1:16">
      <c r="A78" s="87">
        <f>原表!A17</f>
        <v>16</v>
      </c>
      <c r="B78" s="87">
        <f>原表!B17</f>
        <v>249</v>
      </c>
      <c r="C78" s="119" t="str">
        <f>原表!C17</f>
        <v>其他设备</v>
      </c>
      <c r="D78" s="119" t="str">
        <f>原表!D17</f>
        <v>装潢转入</v>
      </c>
      <c r="E78" s="88" t="s">
        <v>19</v>
      </c>
      <c r="F78" s="89">
        <v>1</v>
      </c>
      <c r="G78" s="90"/>
      <c r="H78" s="91" t="str">
        <f>原表!G17</f>
        <v>2012.04.30</v>
      </c>
      <c r="I78" s="104">
        <f>原表!E17</f>
        <v>137000</v>
      </c>
      <c r="J78" s="105">
        <f>原表!E17-原表!F17</f>
        <v>0</v>
      </c>
      <c r="K78" s="106"/>
      <c r="L78" s="107"/>
      <c r="M78" s="108"/>
      <c r="N78" s="109"/>
      <c r="O78" s="110"/>
      <c r="P78" s="111">
        <f t="shared" si="1"/>
        <v>0</v>
      </c>
    </row>
    <row r="79" spans="1:16">
      <c r="A79" s="87">
        <f>原表!A18</f>
        <v>17</v>
      </c>
      <c r="B79" s="87">
        <f>原表!B18</f>
        <v>268</v>
      </c>
      <c r="C79" s="87" t="str">
        <f>原表!C18</f>
        <v>营业用家具设备</v>
      </c>
      <c r="D79" s="87" t="str">
        <f>原表!D18</f>
        <v>床箱及床垫</v>
      </c>
      <c r="E79" s="120" t="s">
        <v>21</v>
      </c>
      <c r="F79" s="121">
        <v>1</v>
      </c>
      <c r="G79" s="90"/>
      <c r="H79" s="91" t="str">
        <f>原表!G18</f>
        <v>2013.09.30</v>
      </c>
      <c r="I79" s="104">
        <f>原表!E18</f>
        <v>48084</v>
      </c>
      <c r="J79" s="105">
        <f>原表!E18-原表!F18</f>
        <v>0</v>
      </c>
      <c r="K79" s="106"/>
      <c r="L79" s="107"/>
      <c r="M79" s="108"/>
      <c r="N79" s="109"/>
      <c r="O79" s="110"/>
      <c r="P79" s="111">
        <f t="shared" si="1"/>
        <v>0</v>
      </c>
    </row>
    <row r="80" spans="1:16">
      <c r="A80" s="87">
        <f>原表!A19</f>
        <v>18</v>
      </c>
      <c r="B80" s="87">
        <f>原表!B19</f>
        <v>269</v>
      </c>
      <c r="C80" s="87" t="str">
        <f>原表!C19</f>
        <v>营业用家具设备</v>
      </c>
      <c r="D80" s="87" t="str">
        <f>原表!D19</f>
        <v>水晶吊灯</v>
      </c>
      <c r="E80" s="88" t="s">
        <v>28</v>
      </c>
      <c r="F80" s="89">
        <v>1</v>
      </c>
      <c r="G80" s="90"/>
      <c r="H80" s="91" t="str">
        <f>原表!G19</f>
        <v>2013.09.30</v>
      </c>
      <c r="I80" s="104">
        <f>原表!E19</f>
        <v>22000</v>
      </c>
      <c r="J80" s="105">
        <f>原表!E19-原表!F19</f>
        <v>0</v>
      </c>
      <c r="K80" s="106"/>
      <c r="L80" s="107"/>
      <c r="M80" s="108"/>
      <c r="N80" s="109"/>
      <c r="O80" s="110"/>
      <c r="P80" s="111">
        <f t="shared" si="1"/>
        <v>0</v>
      </c>
    </row>
    <row r="81" spans="1:16">
      <c r="A81" s="87">
        <f>原表!A20</f>
        <v>19</v>
      </c>
      <c r="B81" s="87">
        <f>原表!B20</f>
        <v>278</v>
      </c>
      <c r="C81" s="87" t="str">
        <f>原表!C20</f>
        <v>客房设备</v>
      </c>
      <c r="D81" s="87" t="str">
        <f>原表!D20</f>
        <v>机麻</v>
      </c>
      <c r="E81" s="115" t="s">
        <v>19</v>
      </c>
      <c r="F81" s="122">
        <v>4</v>
      </c>
      <c r="G81" s="90"/>
      <c r="H81" s="91" t="str">
        <f>原表!G20</f>
        <v>2013.12.31</v>
      </c>
      <c r="I81" s="104">
        <f>原表!E20</f>
        <v>12600</v>
      </c>
      <c r="J81" s="105">
        <f>原表!E20-原表!F20</f>
        <v>0</v>
      </c>
      <c r="K81" s="106"/>
      <c r="L81" s="107"/>
      <c r="M81" s="108"/>
      <c r="N81" s="109"/>
      <c r="O81" s="110"/>
      <c r="P81" s="111">
        <f t="shared" si="1"/>
        <v>0</v>
      </c>
    </row>
    <row r="82" spans="1:16">
      <c r="A82" s="87">
        <f>原表!A21</f>
        <v>20</v>
      </c>
      <c r="B82" s="87">
        <f>原表!B21</f>
        <v>123</v>
      </c>
      <c r="C82" s="123" t="str">
        <f>原表!C21</f>
        <v>中央空调设备</v>
      </c>
      <c r="D82" s="87" t="str">
        <f>原表!D21</f>
        <v>ZXLR-75</v>
      </c>
      <c r="E82" s="88" t="s">
        <v>49</v>
      </c>
      <c r="F82" s="89">
        <v>1</v>
      </c>
      <c r="G82" s="90"/>
      <c r="H82" s="91" t="str">
        <f>原表!G21</f>
        <v>2002.12.25</v>
      </c>
      <c r="I82" s="104">
        <f>原表!E21</f>
        <v>801780</v>
      </c>
      <c r="J82" s="105">
        <f>原表!E21-原表!F21</f>
        <v>257589.77</v>
      </c>
      <c r="K82" s="106"/>
      <c r="L82" s="107"/>
      <c r="M82" s="108"/>
      <c r="N82" s="109"/>
      <c r="O82" s="110"/>
      <c r="P82" s="111">
        <f t="shared" si="1"/>
        <v>0.32</v>
      </c>
    </row>
    <row r="83" spans="1:16">
      <c r="A83" s="87">
        <f>原表!A22</f>
        <v>21</v>
      </c>
      <c r="B83" s="124">
        <f>原表!B22</f>
        <v>167</v>
      </c>
      <c r="C83" s="87" t="str">
        <f>原表!C22</f>
        <v>营业用家具设备</v>
      </c>
      <c r="D83" s="87"/>
      <c r="E83" s="88" t="s">
        <v>19</v>
      </c>
      <c r="F83" s="89">
        <v>1</v>
      </c>
      <c r="G83" s="90"/>
      <c r="H83" s="91" t="str">
        <f>原表!G22</f>
        <v>2009.05.25</v>
      </c>
      <c r="I83" s="104">
        <f>原表!E22</f>
        <v>3600</v>
      </c>
      <c r="J83" s="105">
        <f>原表!E22-原表!F22</f>
        <v>812.88</v>
      </c>
      <c r="K83" s="106"/>
      <c r="L83" s="107"/>
      <c r="M83" s="108"/>
      <c r="N83" s="109"/>
      <c r="O83" s="146" t="s">
        <v>112</v>
      </c>
      <c r="P83" s="111">
        <f t="shared" si="1"/>
        <v>0.23</v>
      </c>
    </row>
    <row r="84" spans="1:16">
      <c r="A84" s="87">
        <f>原表!A23</f>
        <v>22</v>
      </c>
      <c r="B84" s="124">
        <f>原表!B23</f>
        <v>220</v>
      </c>
      <c r="C84" s="87" t="str">
        <f>原表!C23</f>
        <v>复印打字设备</v>
      </c>
      <c r="D84" s="87" t="str">
        <f>原表!D23</f>
        <v>惠普</v>
      </c>
      <c r="E84" s="88" t="s">
        <v>19</v>
      </c>
      <c r="F84" s="89">
        <v>1</v>
      </c>
      <c r="G84" s="90"/>
      <c r="H84" s="91" t="str">
        <f>原表!G23</f>
        <v>2009.08.30</v>
      </c>
      <c r="I84" s="104">
        <f>原表!E23</f>
        <v>1050</v>
      </c>
      <c r="J84" s="105">
        <f>原表!E23-原表!F23</f>
        <v>62</v>
      </c>
      <c r="K84" s="106"/>
      <c r="L84" s="107"/>
      <c r="M84" s="108"/>
      <c r="N84" s="109"/>
      <c r="O84" s="110"/>
      <c r="P84" s="111">
        <f t="shared" si="1"/>
        <v>0.06</v>
      </c>
    </row>
    <row r="85" spans="1:16">
      <c r="A85" s="87">
        <f>原表!A24</f>
        <v>23</v>
      </c>
      <c r="B85" s="87">
        <f>原表!B24</f>
        <v>233</v>
      </c>
      <c r="C85" s="87" t="str">
        <f>原表!C24</f>
        <v>营业用家具设备</v>
      </c>
      <c r="D85" s="87" t="str">
        <f>原表!D24</f>
        <v>马桶</v>
      </c>
      <c r="E85" s="88" t="s">
        <v>19</v>
      </c>
      <c r="F85" s="89">
        <v>1</v>
      </c>
      <c r="G85" s="90"/>
      <c r="H85" s="91" t="str">
        <f>原表!G24</f>
        <v>2010.12.14</v>
      </c>
      <c r="I85" s="104">
        <f>原表!E24</f>
        <v>1180</v>
      </c>
      <c r="J85" s="105">
        <f>原表!E24-原表!F24</f>
        <v>257.28</v>
      </c>
      <c r="K85" s="106"/>
      <c r="L85" s="107"/>
      <c r="M85" s="108"/>
      <c r="N85" s="109"/>
      <c r="O85" s="110"/>
      <c r="P85" s="111">
        <f t="shared" si="1"/>
        <v>0.22</v>
      </c>
    </row>
    <row r="86" spans="1:16">
      <c r="A86" s="87">
        <f>原表!A25</f>
        <v>24</v>
      </c>
      <c r="B86" s="87">
        <f>原表!B25</f>
        <v>234</v>
      </c>
      <c r="C86" s="87" t="str">
        <f>原表!C25</f>
        <v>营业用家具设备</v>
      </c>
      <c r="D86" s="87" t="str">
        <f>原表!D25</f>
        <v>马桶</v>
      </c>
      <c r="E86" s="88" t="s">
        <v>19</v>
      </c>
      <c r="F86" s="89">
        <v>1</v>
      </c>
      <c r="G86" s="90"/>
      <c r="H86" s="91" t="str">
        <f>原表!G25</f>
        <v>2010.12.14</v>
      </c>
      <c r="I86" s="104">
        <f>原表!E25</f>
        <v>1180</v>
      </c>
      <c r="J86" s="105">
        <f>原表!E25-原表!F25</f>
        <v>257.28</v>
      </c>
      <c r="K86" s="106"/>
      <c r="L86" s="107"/>
      <c r="M86" s="108"/>
      <c r="N86" s="109"/>
      <c r="O86" s="110"/>
      <c r="P86" s="111">
        <f t="shared" si="1"/>
        <v>0.22</v>
      </c>
    </row>
    <row r="87" spans="1:16">
      <c r="A87" s="87">
        <f>原表!A26</f>
        <v>25</v>
      </c>
      <c r="B87" s="87">
        <f>原表!B26</f>
        <v>242</v>
      </c>
      <c r="C87" s="87" t="str">
        <f>原表!C26</f>
        <v>电子计算机设备</v>
      </c>
      <c r="D87" s="87" t="str">
        <f>原表!D26</f>
        <v>台式机一套</v>
      </c>
      <c r="E87" s="88" t="s">
        <v>19</v>
      </c>
      <c r="F87" s="89">
        <v>1</v>
      </c>
      <c r="G87" s="90"/>
      <c r="H87" s="91" t="str">
        <f>原表!G26</f>
        <v>2011.11.30</v>
      </c>
      <c r="I87" s="104">
        <f>原表!E26</f>
        <v>3300</v>
      </c>
      <c r="J87" s="105">
        <f>原表!E26-原表!F26</f>
        <v>1078.44</v>
      </c>
      <c r="K87" s="106"/>
      <c r="L87" s="107"/>
      <c r="M87" s="108"/>
      <c r="N87" s="109"/>
      <c r="O87" s="110"/>
      <c r="P87" s="111">
        <f t="shared" si="1"/>
        <v>0.33</v>
      </c>
    </row>
    <row r="88" spans="1:16">
      <c r="A88" s="87">
        <f>原表!A27</f>
        <v>26</v>
      </c>
      <c r="B88" s="87">
        <f>原表!B27</f>
        <v>244</v>
      </c>
      <c r="C88" s="125" t="str">
        <f>原表!C27</f>
        <v>电梯</v>
      </c>
      <c r="D88" s="87"/>
      <c r="E88" s="88" t="s">
        <v>19</v>
      </c>
      <c r="F88" s="89">
        <v>2</v>
      </c>
      <c r="G88" s="90"/>
      <c r="H88" s="91" t="str">
        <f>原表!G27</f>
        <v>2012.01.31</v>
      </c>
      <c r="I88" s="104">
        <f>原表!E27</f>
        <v>535520</v>
      </c>
      <c r="J88" s="105">
        <f>原表!E27-原表!F27</f>
        <v>256299.74</v>
      </c>
      <c r="K88" s="106"/>
      <c r="L88" s="107"/>
      <c r="M88" s="108"/>
      <c r="N88" s="109"/>
      <c r="O88" s="110"/>
      <c r="P88" s="111">
        <f t="shared" si="1"/>
        <v>0.48</v>
      </c>
    </row>
    <row r="89" spans="1:16">
      <c r="A89" s="87">
        <f>原表!A28</f>
        <v>27</v>
      </c>
      <c r="B89" s="87">
        <f>原表!B28</f>
        <v>257</v>
      </c>
      <c r="C89" s="87" t="str">
        <f>原表!C28</f>
        <v>其他电气设备</v>
      </c>
      <c r="D89" s="87" t="str">
        <f>原表!D28</f>
        <v>电脑主机</v>
      </c>
      <c r="E89" s="88" t="s">
        <v>19</v>
      </c>
      <c r="F89" s="89">
        <v>1</v>
      </c>
      <c r="G89" s="90"/>
      <c r="H89" s="91" t="str">
        <f>原表!G28</f>
        <v>2012.12.30</v>
      </c>
      <c r="I89" s="104">
        <f>原表!E28</f>
        <v>1950</v>
      </c>
      <c r="J89" s="105">
        <f>原表!E28-原表!F28</f>
        <v>255.45</v>
      </c>
      <c r="K89" s="106"/>
      <c r="L89" s="107"/>
      <c r="M89" s="108"/>
      <c r="N89" s="109"/>
      <c r="O89" s="110"/>
      <c r="P89" s="111">
        <f t="shared" si="1"/>
        <v>0.13</v>
      </c>
    </row>
    <row r="90" spans="1:16">
      <c r="A90" s="87">
        <f>原表!A29</f>
        <v>28</v>
      </c>
      <c r="B90" s="87">
        <f>原表!B29</f>
        <v>265</v>
      </c>
      <c r="C90" s="87" t="str">
        <f>原表!C29</f>
        <v>其他电气设备</v>
      </c>
      <c r="D90" s="87" t="str">
        <f>原表!D29</f>
        <v>刷地机</v>
      </c>
      <c r="E90" s="88" t="s">
        <v>19</v>
      </c>
      <c r="F90" s="89">
        <v>1</v>
      </c>
      <c r="G90" s="90"/>
      <c r="H90" s="91" t="str">
        <f>原表!G29</f>
        <v>2013.06.30</v>
      </c>
      <c r="I90" s="104">
        <f>原表!E29</f>
        <v>3500</v>
      </c>
      <c r="J90" s="105">
        <f>原表!E29-原表!F29</f>
        <v>790.3</v>
      </c>
      <c r="K90" s="106"/>
      <c r="L90" s="107"/>
      <c r="M90" s="108"/>
      <c r="N90" s="109"/>
      <c r="O90" s="110"/>
      <c r="P90" s="111">
        <f t="shared" si="1"/>
        <v>0.23</v>
      </c>
    </row>
    <row r="91" spans="1:16">
      <c r="A91" s="87">
        <f>原表!A30</f>
        <v>29</v>
      </c>
      <c r="B91" s="87">
        <f>原表!B30</f>
        <v>282</v>
      </c>
      <c r="C91" s="87" t="str">
        <f>原表!C30</f>
        <v>营业用家具设备</v>
      </c>
      <c r="D91" s="87" t="str">
        <f>原表!D30</f>
        <v>床垫、床箱</v>
      </c>
      <c r="E91" s="88" t="s">
        <v>19</v>
      </c>
      <c r="F91" s="89">
        <v>1</v>
      </c>
      <c r="G91" s="90"/>
      <c r="H91" s="91" t="str">
        <f>原表!G30</f>
        <v>2014.06.30</v>
      </c>
      <c r="I91" s="104">
        <f>原表!E30</f>
        <v>46172</v>
      </c>
      <c r="J91" s="105">
        <f>原表!E30-原表!F30</f>
        <v>22425.77</v>
      </c>
      <c r="K91" s="106"/>
      <c r="L91" s="107"/>
      <c r="M91" s="108"/>
      <c r="N91" s="109"/>
      <c r="O91" s="110"/>
      <c r="P91" s="111">
        <f t="shared" si="1"/>
        <v>0.49</v>
      </c>
    </row>
    <row r="92" spans="1:16">
      <c r="A92" s="87">
        <f>原表!A31</f>
        <v>30</v>
      </c>
      <c r="B92" s="87">
        <f>原表!B31</f>
        <v>296</v>
      </c>
      <c r="C92" s="87" t="str">
        <f>原表!C31</f>
        <v>电视机</v>
      </c>
      <c r="D92" s="87"/>
      <c r="E92" s="88" t="s">
        <v>19</v>
      </c>
      <c r="F92" s="89">
        <v>1</v>
      </c>
      <c r="G92" s="90"/>
      <c r="H92" s="91" t="str">
        <f>原表!G31</f>
        <v>2015.03.18</v>
      </c>
      <c r="I92" s="104">
        <f>原表!E31</f>
        <v>2099</v>
      </c>
      <c r="J92" s="105">
        <f>原表!E31-原表!F31</f>
        <v>465.2</v>
      </c>
      <c r="K92" s="106"/>
      <c r="L92" s="107"/>
      <c r="M92" s="108"/>
      <c r="N92" s="109"/>
      <c r="O92" s="110"/>
      <c r="P92" s="111">
        <f t="shared" si="1"/>
        <v>0.22</v>
      </c>
    </row>
    <row r="93" spans="1:16">
      <c r="A93" s="87">
        <f>原表!A32</f>
        <v>31</v>
      </c>
      <c r="B93" s="87">
        <f>原表!B32</f>
        <v>313</v>
      </c>
      <c r="C93" s="87" t="str">
        <f>原表!C32</f>
        <v>营业用家具设备</v>
      </c>
      <c r="D93" s="87" t="str">
        <f>原表!D32</f>
        <v>马桶</v>
      </c>
      <c r="E93" s="88" t="s">
        <v>19</v>
      </c>
      <c r="F93" s="89">
        <v>1</v>
      </c>
      <c r="G93" s="90"/>
      <c r="H93" s="91" t="str">
        <f>原表!G32</f>
        <v>2016.12.23</v>
      </c>
      <c r="I93" s="104">
        <f>原表!E32</f>
        <v>1800</v>
      </c>
      <c r="J93" s="105">
        <f>原表!E32-原表!F32</f>
        <v>1449.72</v>
      </c>
      <c r="K93" s="106"/>
      <c r="L93" s="107"/>
      <c r="M93" s="108"/>
      <c r="N93" s="109"/>
      <c r="O93" s="110"/>
      <c r="P93" s="111">
        <f t="shared" si="1"/>
        <v>0.81</v>
      </c>
    </row>
    <row r="94" spans="1:16">
      <c r="A94" s="87">
        <f>原表!A33</f>
        <v>32</v>
      </c>
      <c r="B94" s="87">
        <f>原表!B33</f>
        <v>166</v>
      </c>
      <c r="C94" s="87" t="str">
        <f>原表!C33</f>
        <v>激光打印机</v>
      </c>
      <c r="D94" s="87"/>
      <c r="E94" s="88" t="s">
        <v>19</v>
      </c>
      <c r="F94" s="89">
        <v>1</v>
      </c>
      <c r="G94" s="90"/>
      <c r="H94" s="91" t="str">
        <f>原表!G33</f>
        <v>2009.05.31</v>
      </c>
      <c r="I94" s="104">
        <f>原表!E33</f>
        <v>1555</v>
      </c>
      <c r="J94" s="105">
        <f>原表!E33-原表!F33</f>
        <v>77.75</v>
      </c>
      <c r="K94" s="106"/>
      <c r="L94" s="107"/>
      <c r="M94" s="108"/>
      <c r="N94" s="109"/>
      <c r="O94" s="110"/>
      <c r="P94" s="111">
        <f t="shared" si="1"/>
        <v>0.05</v>
      </c>
    </row>
    <row r="95" spans="1:16">
      <c r="A95" s="87">
        <f>原表!A34</f>
        <v>33</v>
      </c>
      <c r="B95" s="87">
        <f>原表!B34</f>
        <v>192</v>
      </c>
      <c r="C95" s="87" t="str">
        <f>原表!C34</f>
        <v>办公用设备</v>
      </c>
      <c r="D95" s="87" t="str">
        <f>原表!D34</f>
        <v>椅子</v>
      </c>
      <c r="E95" s="88" t="s">
        <v>19</v>
      </c>
      <c r="F95" s="89">
        <v>1</v>
      </c>
      <c r="G95" s="90"/>
      <c r="H95" s="91" t="str">
        <f>原表!G34</f>
        <v>2009.05.31</v>
      </c>
      <c r="I95" s="104">
        <f>原表!E34</f>
        <v>170</v>
      </c>
      <c r="J95" s="105">
        <f>原表!E34-原表!F34</f>
        <v>8.5</v>
      </c>
      <c r="K95" s="106"/>
      <c r="L95" s="107"/>
      <c r="M95" s="108"/>
      <c r="N95" s="109"/>
      <c r="O95" s="110"/>
      <c r="P95" s="111">
        <f t="shared" si="1"/>
        <v>0.05</v>
      </c>
    </row>
    <row r="96" spans="1:16">
      <c r="A96" s="87">
        <f>原表!A35</f>
        <v>34</v>
      </c>
      <c r="B96" s="87">
        <f>原表!B35</f>
        <v>193</v>
      </c>
      <c r="C96" s="87" t="str">
        <f>原表!C35</f>
        <v>办公用设备</v>
      </c>
      <c r="D96" s="87" t="str">
        <f>原表!D35</f>
        <v>椅子</v>
      </c>
      <c r="E96" s="88" t="s">
        <v>19</v>
      </c>
      <c r="F96" s="89">
        <v>1</v>
      </c>
      <c r="G96" s="90"/>
      <c r="H96" s="91" t="str">
        <f>原表!G35</f>
        <v>2009.05.31</v>
      </c>
      <c r="I96" s="104">
        <f>原表!E35</f>
        <v>170</v>
      </c>
      <c r="J96" s="105">
        <f>原表!E35-原表!F35</f>
        <v>8.5</v>
      </c>
      <c r="K96" s="106"/>
      <c r="L96" s="107"/>
      <c r="M96" s="108"/>
      <c r="N96" s="109"/>
      <c r="O96" s="110"/>
      <c r="P96" s="111">
        <f t="shared" si="1"/>
        <v>0.05</v>
      </c>
    </row>
    <row r="97" spans="1:16">
      <c r="A97" s="87">
        <f>原表!A36</f>
        <v>35</v>
      </c>
      <c r="B97" s="87">
        <f>原表!B36</f>
        <v>194</v>
      </c>
      <c r="C97" s="87" t="str">
        <f>原表!C36</f>
        <v>办公用设备</v>
      </c>
      <c r="D97" s="87" t="str">
        <f>原表!D36</f>
        <v>椅子</v>
      </c>
      <c r="E97" s="88" t="s">
        <v>19</v>
      </c>
      <c r="F97" s="89">
        <v>1</v>
      </c>
      <c r="G97" s="90"/>
      <c r="H97" s="91" t="str">
        <f>原表!G36</f>
        <v>2009.05.31</v>
      </c>
      <c r="I97" s="104">
        <f>原表!E36</f>
        <v>170</v>
      </c>
      <c r="J97" s="105">
        <f>原表!E36-原表!F36</f>
        <v>8.5</v>
      </c>
      <c r="K97" s="106"/>
      <c r="L97" s="107"/>
      <c r="M97" s="108"/>
      <c r="N97" s="109"/>
      <c r="O97" s="110"/>
      <c r="P97" s="111">
        <f t="shared" si="1"/>
        <v>0.05</v>
      </c>
    </row>
    <row r="98" spans="1:16">
      <c r="A98" s="87">
        <f>原表!A37</f>
        <v>36</v>
      </c>
      <c r="B98" s="87">
        <f>原表!B37</f>
        <v>195</v>
      </c>
      <c r="C98" s="87" t="str">
        <f>原表!C37</f>
        <v>办公用设备</v>
      </c>
      <c r="D98" s="87" t="str">
        <f>原表!D37</f>
        <v>椅子</v>
      </c>
      <c r="E98" s="88" t="s">
        <v>19</v>
      </c>
      <c r="F98" s="89">
        <v>1</v>
      </c>
      <c r="G98" s="90"/>
      <c r="H98" s="91" t="str">
        <f>原表!G37</f>
        <v>2009.05.31</v>
      </c>
      <c r="I98" s="104">
        <f>原表!E37</f>
        <v>170</v>
      </c>
      <c r="J98" s="105">
        <f>原表!E37-原表!F37</f>
        <v>8.5</v>
      </c>
      <c r="K98" s="106"/>
      <c r="L98" s="107"/>
      <c r="M98" s="108"/>
      <c r="N98" s="109"/>
      <c r="O98" s="110"/>
      <c r="P98" s="111">
        <f t="shared" si="1"/>
        <v>0.05</v>
      </c>
    </row>
    <row r="99" spans="1:16">
      <c r="A99" s="87">
        <f>原表!A38</f>
        <v>37</v>
      </c>
      <c r="B99" s="87">
        <f>原表!B38</f>
        <v>196</v>
      </c>
      <c r="C99" s="87" t="str">
        <f>原表!C38</f>
        <v>办公用设备</v>
      </c>
      <c r="D99" s="87" t="str">
        <f>原表!D38</f>
        <v>椅子</v>
      </c>
      <c r="E99" s="88" t="s">
        <v>19</v>
      </c>
      <c r="F99" s="89">
        <v>1</v>
      </c>
      <c r="G99" s="90"/>
      <c r="H99" s="91" t="str">
        <f>原表!G38</f>
        <v>2009.05.31</v>
      </c>
      <c r="I99" s="104">
        <f>原表!E38</f>
        <v>170</v>
      </c>
      <c r="J99" s="105">
        <f>原表!E38-原表!F38</f>
        <v>8.5</v>
      </c>
      <c r="K99" s="106"/>
      <c r="L99" s="107"/>
      <c r="M99" s="108"/>
      <c r="N99" s="109"/>
      <c r="O99" s="110"/>
      <c r="P99" s="111">
        <f t="shared" si="1"/>
        <v>0.05</v>
      </c>
    </row>
    <row r="100" spans="1:16">
      <c r="A100" s="87">
        <f>原表!A39</f>
        <v>38</v>
      </c>
      <c r="B100" s="87">
        <f>原表!B39</f>
        <v>197</v>
      </c>
      <c r="C100" s="87" t="str">
        <f>原表!C39</f>
        <v>办公用设备</v>
      </c>
      <c r="D100" s="87" t="str">
        <f>原表!D39</f>
        <v>椅子</v>
      </c>
      <c r="E100" s="88" t="s">
        <v>19</v>
      </c>
      <c r="F100" s="89">
        <v>1</v>
      </c>
      <c r="G100" s="90"/>
      <c r="H100" s="91" t="str">
        <f>原表!G39</f>
        <v>2009.05.31</v>
      </c>
      <c r="I100" s="104">
        <f>原表!E39</f>
        <v>170</v>
      </c>
      <c r="J100" s="105">
        <f>原表!E39-原表!F39</f>
        <v>8.5</v>
      </c>
      <c r="K100" s="106"/>
      <c r="L100" s="107"/>
      <c r="M100" s="108"/>
      <c r="N100" s="109"/>
      <c r="O100" s="110"/>
      <c r="P100" s="111">
        <f t="shared" si="1"/>
        <v>0.05</v>
      </c>
    </row>
    <row r="101" spans="1:16">
      <c r="A101" s="87">
        <f>原表!A40</f>
        <v>39</v>
      </c>
      <c r="B101" s="87">
        <f>原表!B40</f>
        <v>229</v>
      </c>
      <c r="C101" s="87" t="str">
        <f>原表!C40</f>
        <v>办公用设备</v>
      </c>
      <c r="D101" s="87" t="str">
        <f>原表!D40</f>
        <v>电水壶</v>
      </c>
      <c r="E101" s="88" t="s">
        <v>19</v>
      </c>
      <c r="F101" s="89">
        <v>1</v>
      </c>
      <c r="G101" s="90"/>
      <c r="H101" s="91" t="str">
        <f>原表!G40</f>
        <v>2010.07.22</v>
      </c>
      <c r="I101" s="104">
        <f>原表!E40</f>
        <v>169</v>
      </c>
      <c r="J101" s="105">
        <f>原表!E40-原表!F40</f>
        <v>8.44999999999999</v>
      </c>
      <c r="K101" s="106"/>
      <c r="L101" s="107"/>
      <c r="M101" s="108"/>
      <c r="N101" s="109"/>
      <c r="O101" s="110"/>
      <c r="P101" s="111">
        <f t="shared" si="1"/>
        <v>0.05</v>
      </c>
    </row>
    <row r="102" spans="1:16">
      <c r="A102" s="87">
        <f>原表!A41</f>
        <v>40</v>
      </c>
      <c r="B102" s="87">
        <f>原表!B41</f>
        <v>230</v>
      </c>
      <c r="C102" s="87" t="str">
        <f>原表!C41</f>
        <v>办公用设备</v>
      </c>
      <c r="D102" s="87" t="str">
        <f>原表!D41</f>
        <v>电话</v>
      </c>
      <c r="E102" s="88" t="s">
        <v>19</v>
      </c>
      <c r="F102" s="89">
        <v>1</v>
      </c>
      <c r="G102" s="90"/>
      <c r="H102" s="91" t="str">
        <f>原表!G41</f>
        <v>2010.07.22</v>
      </c>
      <c r="I102" s="104">
        <f>原表!E41</f>
        <v>79</v>
      </c>
      <c r="J102" s="105">
        <f>原表!E41-原表!F41</f>
        <v>3.95</v>
      </c>
      <c r="K102" s="106"/>
      <c r="L102" s="107"/>
      <c r="M102" s="108"/>
      <c r="N102" s="109"/>
      <c r="O102" s="110"/>
      <c r="P102" s="111">
        <f t="shared" si="1"/>
        <v>0.05</v>
      </c>
    </row>
    <row r="103" spans="1:16">
      <c r="A103" s="87">
        <f>原表!A42</f>
        <v>41</v>
      </c>
      <c r="B103" s="87">
        <f>原表!B42</f>
        <v>219</v>
      </c>
      <c r="C103" s="87" t="str">
        <f>原表!C42</f>
        <v>复印打字设备</v>
      </c>
      <c r="D103" s="87" t="str">
        <f>原表!D42</f>
        <v>爱普生1600</v>
      </c>
      <c r="E103" s="88" t="s">
        <v>19</v>
      </c>
      <c r="F103" s="89">
        <v>1</v>
      </c>
      <c r="G103" s="90"/>
      <c r="H103" s="91" t="str">
        <f>原表!G42</f>
        <v>2009.08.30</v>
      </c>
      <c r="I103" s="104">
        <f>原表!E42</f>
        <v>2750</v>
      </c>
      <c r="J103" s="105">
        <f>原表!E42-原表!F42</f>
        <v>163.15</v>
      </c>
      <c r="K103" s="106"/>
      <c r="L103" s="107"/>
      <c r="M103" s="108"/>
      <c r="N103" s="109"/>
      <c r="O103" s="110"/>
      <c r="P103" s="111">
        <f t="shared" si="1"/>
        <v>0.06</v>
      </c>
    </row>
    <row r="104" spans="1:16">
      <c r="A104" s="87">
        <f>原表!A43</f>
        <v>42</v>
      </c>
      <c r="B104" s="124">
        <f>原表!B43</f>
        <v>223</v>
      </c>
      <c r="C104" s="87" t="str">
        <f>原表!C43</f>
        <v>办公用设备</v>
      </c>
      <c r="D104" s="87"/>
      <c r="E104" s="88" t="s">
        <v>19</v>
      </c>
      <c r="F104" s="89">
        <v>1</v>
      </c>
      <c r="G104" s="90"/>
      <c r="H104" s="91" t="str">
        <f>原表!G43</f>
        <v>2010.07.26</v>
      </c>
      <c r="I104" s="104">
        <f>原表!E43</f>
        <v>170</v>
      </c>
      <c r="J104" s="105">
        <f>原表!E43-原表!F43</f>
        <v>57.44</v>
      </c>
      <c r="K104" s="106"/>
      <c r="L104" s="107"/>
      <c r="M104" s="108"/>
      <c r="N104" s="109"/>
      <c r="O104" s="110"/>
      <c r="P104" s="111">
        <f t="shared" si="1"/>
        <v>0.34</v>
      </c>
    </row>
    <row r="105" spans="1:16">
      <c r="A105" s="87">
        <f>原表!A44</f>
        <v>43</v>
      </c>
      <c r="B105" s="87">
        <f>原表!B44</f>
        <v>225</v>
      </c>
      <c r="C105" s="87" t="str">
        <f>原表!C44</f>
        <v>办公用设备</v>
      </c>
      <c r="D105" s="87" t="str">
        <f>原表!D44</f>
        <v>办公桌</v>
      </c>
      <c r="E105" s="88" t="s">
        <v>19</v>
      </c>
      <c r="F105" s="89">
        <v>1</v>
      </c>
      <c r="G105" s="90"/>
      <c r="H105" s="91" t="str">
        <f>原表!G44</f>
        <v>2010.07.23</v>
      </c>
      <c r="I105" s="104">
        <f>原表!E44</f>
        <v>380</v>
      </c>
      <c r="J105" s="105">
        <f>原表!E44-原表!F44</f>
        <v>128</v>
      </c>
      <c r="K105" s="106"/>
      <c r="L105" s="107"/>
      <c r="M105" s="108"/>
      <c r="N105" s="109"/>
      <c r="O105" s="110"/>
      <c r="P105" s="111">
        <f t="shared" si="1"/>
        <v>0.34</v>
      </c>
    </row>
    <row r="106" spans="1:16">
      <c r="A106" s="87">
        <f>原表!A45</f>
        <v>44</v>
      </c>
      <c r="B106" s="87">
        <f>原表!B45</f>
        <v>226</v>
      </c>
      <c r="C106" s="87" t="str">
        <f>原表!C45</f>
        <v>办公用设备</v>
      </c>
      <c r="D106" s="87" t="str">
        <f>原表!D45</f>
        <v>办公桌</v>
      </c>
      <c r="E106" s="88" t="s">
        <v>19</v>
      </c>
      <c r="F106" s="89">
        <v>1</v>
      </c>
      <c r="G106" s="90"/>
      <c r="H106" s="91" t="str">
        <f>原表!G45</f>
        <v>2010.07.23</v>
      </c>
      <c r="I106" s="104">
        <f>原表!E45</f>
        <v>380</v>
      </c>
      <c r="J106" s="105">
        <f>原表!E45-原表!F45</f>
        <v>128</v>
      </c>
      <c r="K106" s="106"/>
      <c r="L106" s="107"/>
      <c r="M106" s="108"/>
      <c r="N106" s="109"/>
      <c r="O106" s="110"/>
      <c r="P106" s="111">
        <f t="shared" si="1"/>
        <v>0.34</v>
      </c>
    </row>
    <row r="107" spans="1:16">
      <c r="A107" s="87">
        <f>原表!A46</f>
        <v>45</v>
      </c>
      <c r="B107" s="87">
        <f>原表!B46</f>
        <v>227</v>
      </c>
      <c r="C107" s="87" t="str">
        <f>原表!C46</f>
        <v>办公用设备</v>
      </c>
      <c r="D107" s="87" t="str">
        <f>原表!D46</f>
        <v>办公桌</v>
      </c>
      <c r="E107" s="88" t="s">
        <v>19</v>
      </c>
      <c r="F107" s="89">
        <v>1</v>
      </c>
      <c r="G107" s="90"/>
      <c r="H107" s="91" t="str">
        <f>原表!G46</f>
        <v>2010.07.23</v>
      </c>
      <c r="I107" s="104">
        <f>原表!E46</f>
        <v>380</v>
      </c>
      <c r="J107" s="105">
        <f>原表!E46-原表!F46</f>
        <v>128</v>
      </c>
      <c r="K107" s="106"/>
      <c r="L107" s="107"/>
      <c r="M107" s="108"/>
      <c r="N107" s="109"/>
      <c r="O107" s="110"/>
      <c r="P107" s="111">
        <f t="shared" si="1"/>
        <v>0.34</v>
      </c>
    </row>
    <row r="108" spans="1:16">
      <c r="A108" s="87">
        <f>原表!A47</f>
        <v>46</v>
      </c>
      <c r="B108" s="87">
        <f>原表!B47</f>
        <v>228</v>
      </c>
      <c r="C108" s="87" t="str">
        <f>原表!C47</f>
        <v>办公用设备</v>
      </c>
      <c r="D108" s="87" t="str">
        <f>原表!D47</f>
        <v>扁架椅</v>
      </c>
      <c r="E108" s="88" t="s">
        <v>19</v>
      </c>
      <c r="F108" s="89">
        <v>1</v>
      </c>
      <c r="G108" s="90"/>
      <c r="H108" s="91" t="str">
        <f>原表!G47</f>
        <v>2010.07.23</v>
      </c>
      <c r="I108" s="104">
        <f>原表!E47</f>
        <v>200</v>
      </c>
      <c r="J108" s="105">
        <f>原表!E47-原表!F47</f>
        <v>67.28</v>
      </c>
      <c r="K108" s="106"/>
      <c r="L108" s="107"/>
      <c r="M108" s="108"/>
      <c r="N108" s="109"/>
      <c r="O108" s="110"/>
      <c r="P108" s="111">
        <f t="shared" si="1"/>
        <v>0.34</v>
      </c>
    </row>
    <row r="109" spans="1:16">
      <c r="A109" s="87">
        <f>原表!A48</f>
        <v>47</v>
      </c>
      <c r="B109" s="87">
        <f>原表!B48</f>
        <v>231</v>
      </c>
      <c r="C109" s="87" t="str">
        <f>原表!C48</f>
        <v>电脑</v>
      </c>
      <c r="D109" s="87"/>
      <c r="E109" s="88" t="s">
        <v>19</v>
      </c>
      <c r="F109" s="89">
        <v>1</v>
      </c>
      <c r="G109" s="90"/>
      <c r="H109" s="91" t="str">
        <f>原表!G48</f>
        <v>2010.08.31</v>
      </c>
      <c r="I109" s="104">
        <f>原表!E48</f>
        <v>3500</v>
      </c>
      <c r="J109" s="105">
        <f>原表!E48-原表!F48</f>
        <v>624.05</v>
      </c>
      <c r="K109" s="106"/>
      <c r="L109" s="107"/>
      <c r="M109" s="108"/>
      <c r="N109" s="109"/>
      <c r="O109" s="110"/>
      <c r="P109" s="111">
        <f t="shared" si="1"/>
        <v>0.18</v>
      </c>
    </row>
    <row r="110" spans="1:16">
      <c r="A110" s="87">
        <f>原表!A49</f>
        <v>48</v>
      </c>
      <c r="B110" s="87">
        <f>原表!B49</f>
        <v>232</v>
      </c>
      <c r="C110" s="87" t="str">
        <f>原表!C49</f>
        <v>电脑</v>
      </c>
      <c r="D110" s="87"/>
      <c r="E110" s="88" t="s">
        <v>19</v>
      </c>
      <c r="F110" s="89">
        <v>1</v>
      </c>
      <c r="G110" s="90"/>
      <c r="H110" s="91" t="str">
        <f>原表!G49</f>
        <v>2010.08.31</v>
      </c>
      <c r="I110" s="104">
        <f>原表!E49</f>
        <v>3500</v>
      </c>
      <c r="J110" s="105">
        <f>原表!E49-原表!F49</f>
        <v>624.05</v>
      </c>
      <c r="K110" s="106"/>
      <c r="L110" s="107"/>
      <c r="M110" s="108"/>
      <c r="N110" s="109"/>
      <c r="O110" s="110"/>
      <c r="P110" s="111">
        <f t="shared" si="1"/>
        <v>0.18</v>
      </c>
    </row>
    <row r="111" spans="1:16">
      <c r="A111" s="87">
        <f>原表!A50</f>
        <v>49</v>
      </c>
      <c r="B111" s="87">
        <f>原表!B50</f>
        <v>238</v>
      </c>
      <c r="C111" s="87" t="str">
        <f>原表!C50</f>
        <v>电子计算机设备</v>
      </c>
      <c r="D111" s="87" t="str">
        <f>原表!D50</f>
        <v>台式电脑</v>
      </c>
      <c r="E111" s="88" t="s">
        <v>19</v>
      </c>
      <c r="F111" s="89">
        <v>1</v>
      </c>
      <c r="G111" s="90"/>
      <c r="H111" s="91" t="str">
        <f>原表!G50</f>
        <v>2011.06.02</v>
      </c>
      <c r="I111" s="104">
        <f>原表!E50</f>
        <v>2350</v>
      </c>
      <c r="J111" s="105">
        <f>原表!E50-原表!F50</f>
        <v>651.29</v>
      </c>
      <c r="K111" s="106"/>
      <c r="L111" s="107"/>
      <c r="M111" s="108"/>
      <c r="N111" s="109"/>
      <c r="O111" s="110"/>
      <c r="P111" s="111">
        <f t="shared" si="1"/>
        <v>0.28</v>
      </c>
    </row>
    <row r="112" spans="1:16">
      <c r="A112" s="87">
        <f>原表!A51</f>
        <v>50</v>
      </c>
      <c r="B112" s="87">
        <f>原表!B51</f>
        <v>259</v>
      </c>
      <c r="C112" s="87" t="str">
        <f>原表!C51</f>
        <v>办公用设备</v>
      </c>
      <c r="D112" s="87" t="str">
        <f>原表!D51</f>
        <v>办公桌椅</v>
      </c>
      <c r="E112" s="88" t="s">
        <v>19</v>
      </c>
      <c r="F112" s="89">
        <v>1</v>
      </c>
      <c r="G112" s="90"/>
      <c r="H112" s="91" t="str">
        <f>原表!G51</f>
        <v>2013.01.31</v>
      </c>
      <c r="I112" s="104">
        <f>原表!E51</f>
        <v>960</v>
      </c>
      <c r="J112" s="105">
        <f>原表!E51-原表!F51</f>
        <v>447</v>
      </c>
      <c r="K112" s="106"/>
      <c r="L112" s="107"/>
      <c r="M112" s="108"/>
      <c r="N112" s="109"/>
      <c r="O112" s="110"/>
      <c r="P112" s="111">
        <f t="shared" si="1"/>
        <v>0.47</v>
      </c>
    </row>
    <row r="113" spans="1:16">
      <c r="A113" s="87">
        <f>原表!A52</f>
        <v>51</v>
      </c>
      <c r="B113" s="87">
        <f>原表!B52</f>
        <v>272</v>
      </c>
      <c r="C113" s="87" t="str">
        <f>原表!C52</f>
        <v>办公用设备</v>
      </c>
      <c r="D113" s="87" t="str">
        <f>原表!D52</f>
        <v>三人沙发</v>
      </c>
      <c r="E113" s="88" t="s">
        <v>19</v>
      </c>
      <c r="F113" s="89">
        <v>1</v>
      </c>
      <c r="G113" s="90"/>
      <c r="H113" s="91" t="str">
        <f>原表!G52</f>
        <v>2013.11.19</v>
      </c>
      <c r="I113" s="104">
        <f>原表!E52</f>
        <v>1500</v>
      </c>
      <c r="J113" s="105">
        <f>原表!E52-原表!F52</f>
        <v>397.8</v>
      </c>
      <c r="K113" s="106"/>
      <c r="L113" s="107"/>
      <c r="M113" s="108"/>
      <c r="N113" s="109"/>
      <c r="O113" s="110"/>
      <c r="P113" s="111">
        <f t="shared" si="1"/>
        <v>0.27</v>
      </c>
    </row>
    <row r="114" spans="1:16">
      <c r="A114" s="87">
        <f>原表!A53</f>
        <v>52</v>
      </c>
      <c r="B114" s="87">
        <f>原表!B53</f>
        <v>126</v>
      </c>
      <c r="C114" s="87" t="str">
        <f>原表!C53</f>
        <v>通讯系统设备</v>
      </c>
      <c r="D114" s="87" t="str">
        <f>原表!D53</f>
        <v>通讯</v>
      </c>
      <c r="E114" s="88" t="s">
        <v>19</v>
      </c>
      <c r="F114" s="89">
        <v>1</v>
      </c>
      <c r="G114" s="90"/>
      <c r="H114" s="91" t="str">
        <f>原表!G53</f>
        <v>2002.12.25</v>
      </c>
      <c r="I114" s="104">
        <f>原表!E53</f>
        <v>213520</v>
      </c>
      <c r="J114" s="105">
        <f>原表!E53-原表!F53</f>
        <v>10676</v>
      </c>
      <c r="K114" s="106"/>
      <c r="L114" s="107"/>
      <c r="M114" s="108"/>
      <c r="N114" s="109"/>
      <c r="O114" s="110"/>
      <c r="P114" s="111">
        <f t="shared" si="1"/>
        <v>0.05</v>
      </c>
    </row>
    <row r="115" ht="25.5" customHeight="1" spans="1:16">
      <c r="A115" s="87">
        <f>原表!A54</f>
        <v>53</v>
      </c>
      <c r="B115" s="87">
        <f>原表!B54</f>
        <v>127</v>
      </c>
      <c r="C115" s="87" t="str">
        <f>原表!C54</f>
        <v>计算机系统</v>
      </c>
      <c r="D115" s="87" t="str">
        <f>原表!D54</f>
        <v>计算机</v>
      </c>
      <c r="E115" s="88" t="s">
        <v>19</v>
      </c>
      <c r="F115" s="89">
        <v>1</v>
      </c>
      <c r="G115" s="90"/>
      <c r="H115" s="91" t="str">
        <f>原表!G54</f>
        <v>2002.12.25</v>
      </c>
      <c r="I115" s="104">
        <f>原表!E54</f>
        <v>142499.53</v>
      </c>
      <c r="J115" s="105">
        <f>原表!E54-原表!F54</f>
        <v>7124.98000000001</v>
      </c>
      <c r="K115" s="106"/>
      <c r="L115" s="107"/>
      <c r="M115" s="108"/>
      <c r="N115" s="109"/>
      <c r="O115" s="147" t="str">
        <f>原表!H54</f>
        <v>打捆购入</v>
      </c>
      <c r="P115" s="111">
        <f t="shared" si="1"/>
        <v>0.05</v>
      </c>
    </row>
    <row r="116" spans="1:16">
      <c r="A116" s="87">
        <f>原表!A55</f>
        <v>54</v>
      </c>
      <c r="B116" s="87">
        <f>原表!B55</f>
        <v>128</v>
      </c>
      <c r="C116" s="125" t="str">
        <f>原表!C55</f>
        <v>煤气安装系统</v>
      </c>
      <c r="D116" s="87" t="str">
        <f>原表!D55</f>
        <v>煤气</v>
      </c>
      <c r="E116" s="88" t="s">
        <v>19</v>
      </c>
      <c r="F116" s="89">
        <v>1</v>
      </c>
      <c r="G116" s="90"/>
      <c r="H116" s="91" t="str">
        <f>原表!G55</f>
        <v>2002.12.25</v>
      </c>
      <c r="I116" s="104">
        <f>原表!E55</f>
        <v>329796.07</v>
      </c>
      <c r="J116" s="105">
        <f>原表!E55-原表!F55</f>
        <v>16489.8</v>
      </c>
      <c r="K116" s="106"/>
      <c r="L116" s="107"/>
      <c r="M116" s="108"/>
      <c r="N116" s="109"/>
      <c r="O116" s="128"/>
      <c r="P116" s="111">
        <f t="shared" si="1"/>
        <v>0.05</v>
      </c>
    </row>
    <row r="117" spans="1:16">
      <c r="A117" s="87">
        <f>原表!A56</f>
        <v>55</v>
      </c>
      <c r="B117" s="87">
        <f>原表!B56</f>
        <v>129</v>
      </c>
      <c r="C117" s="125" t="str">
        <f>原表!C56</f>
        <v>供水系统</v>
      </c>
      <c r="D117" s="87" t="str">
        <f>原表!D56</f>
        <v>供水</v>
      </c>
      <c r="E117" s="88" t="s">
        <v>19</v>
      </c>
      <c r="F117" s="89">
        <v>1</v>
      </c>
      <c r="G117" s="90"/>
      <c r="H117" s="91" t="str">
        <f>原表!G56</f>
        <v>2002.12.25</v>
      </c>
      <c r="I117" s="104">
        <f>原表!E56</f>
        <v>293457.82</v>
      </c>
      <c r="J117" s="105">
        <f>原表!E56-原表!F56</f>
        <v>14672.89</v>
      </c>
      <c r="K117" s="106"/>
      <c r="L117" s="107"/>
      <c r="M117" s="108"/>
      <c r="N117" s="109"/>
      <c r="O117" s="110"/>
      <c r="P117" s="111">
        <f t="shared" si="1"/>
        <v>0.05</v>
      </c>
    </row>
    <row r="118" spans="1:16">
      <c r="A118" s="87">
        <f>原表!A57</f>
        <v>56</v>
      </c>
      <c r="B118" s="87">
        <f>原表!B57</f>
        <v>208</v>
      </c>
      <c r="C118" s="87" t="str">
        <f>原表!C57</f>
        <v>办公用设备</v>
      </c>
      <c r="D118" s="87" t="str">
        <f>原表!D57</f>
        <v>电脑桌</v>
      </c>
      <c r="E118" s="88" t="s">
        <v>19</v>
      </c>
      <c r="F118" s="89">
        <v>1</v>
      </c>
      <c r="G118" s="90"/>
      <c r="H118" s="91" t="str">
        <f>原表!G57</f>
        <v>2009.05.31</v>
      </c>
      <c r="I118" s="104">
        <f>原表!E57</f>
        <v>290</v>
      </c>
      <c r="J118" s="105">
        <f>原表!E57-原表!F57</f>
        <v>14.5</v>
      </c>
      <c r="K118" s="106"/>
      <c r="L118" s="107"/>
      <c r="M118" s="108"/>
      <c r="N118" s="109"/>
      <c r="O118" s="110"/>
      <c r="P118" s="111">
        <f t="shared" si="1"/>
        <v>0.05</v>
      </c>
    </row>
    <row r="119" spans="1:16">
      <c r="A119" s="87">
        <f>原表!A58</f>
        <v>57</v>
      </c>
      <c r="B119" s="87">
        <f>原表!B58</f>
        <v>125</v>
      </c>
      <c r="C119" s="125" t="str">
        <f>原表!C58</f>
        <v>配电、供电系统</v>
      </c>
      <c r="D119" s="87" t="str">
        <f>原表!D58</f>
        <v>供电</v>
      </c>
      <c r="E119" s="88" t="s">
        <v>19</v>
      </c>
      <c r="F119" s="89">
        <v>1</v>
      </c>
      <c r="G119" s="90"/>
      <c r="H119" s="91" t="str">
        <f>原表!G58</f>
        <v>2002.12.25</v>
      </c>
      <c r="I119" s="104">
        <f>原表!E58</f>
        <v>2184262.75</v>
      </c>
      <c r="J119" s="105">
        <f>原表!E58-原表!F58</f>
        <v>716438.35</v>
      </c>
      <c r="K119" s="106"/>
      <c r="L119" s="107"/>
      <c r="M119" s="108"/>
      <c r="N119" s="109"/>
      <c r="O119" s="110"/>
      <c r="P119" s="111">
        <f t="shared" si="1"/>
        <v>0.33</v>
      </c>
    </row>
    <row r="120" spans="1:16">
      <c r="A120" s="87">
        <f>原表!A59</f>
        <v>58</v>
      </c>
      <c r="B120" s="87">
        <f>原表!B59</f>
        <v>239</v>
      </c>
      <c r="C120" s="87" t="str">
        <f>原表!C59</f>
        <v>空调</v>
      </c>
      <c r="D120" s="87" t="str">
        <f>原表!D59</f>
        <v>伊莱克斯</v>
      </c>
      <c r="E120" s="88" t="s">
        <v>19</v>
      </c>
      <c r="F120" s="89">
        <v>1</v>
      </c>
      <c r="G120" s="90"/>
      <c r="H120" s="91" t="str">
        <f>原表!G59</f>
        <v>2011.06.25</v>
      </c>
      <c r="I120" s="104">
        <f>原表!E59</f>
        <v>2089</v>
      </c>
      <c r="J120" s="105">
        <f>原表!E59-原表!F59</f>
        <v>884.5</v>
      </c>
      <c r="K120" s="106"/>
      <c r="L120" s="107"/>
      <c r="M120" s="108"/>
      <c r="N120" s="109"/>
      <c r="O120" s="110"/>
      <c r="P120" s="111">
        <f t="shared" si="1"/>
        <v>0.42</v>
      </c>
    </row>
    <row r="121" spans="1:16">
      <c r="A121" s="87">
        <f>原表!A60</f>
        <v>59</v>
      </c>
      <c r="B121" s="87">
        <f>原表!B60</f>
        <v>273</v>
      </c>
      <c r="C121" s="87" t="str">
        <f>原表!C60</f>
        <v>办公用设备</v>
      </c>
      <c r="D121" s="87" t="str">
        <f>原表!D60</f>
        <v>三人沙发</v>
      </c>
      <c r="E121" s="88" t="s">
        <v>19</v>
      </c>
      <c r="F121" s="89">
        <v>1</v>
      </c>
      <c r="G121" s="90"/>
      <c r="H121" s="91" t="str">
        <f>原表!G60</f>
        <v>2013.11.19</v>
      </c>
      <c r="I121" s="104">
        <f>原表!E60</f>
        <v>1500</v>
      </c>
      <c r="J121" s="105">
        <f>原表!E60-原表!F60</f>
        <v>397.8</v>
      </c>
      <c r="K121" s="106"/>
      <c r="L121" s="107"/>
      <c r="M121" s="108"/>
      <c r="N121" s="109"/>
      <c r="O121" s="110"/>
      <c r="P121" s="111">
        <f t="shared" si="1"/>
        <v>0.27</v>
      </c>
    </row>
    <row r="122" spans="1:16">
      <c r="A122" s="87">
        <f>原表!A61</f>
        <v>60</v>
      </c>
      <c r="B122" s="87">
        <f>原表!B61</f>
        <v>281</v>
      </c>
      <c r="C122" s="87" t="str">
        <f>原表!C61</f>
        <v>供热系统设备</v>
      </c>
      <c r="D122" s="87" t="str">
        <f>原表!D61</f>
        <v>燃烧机、控制器</v>
      </c>
      <c r="E122" s="88" t="s">
        <v>19</v>
      </c>
      <c r="F122" s="89">
        <v>1</v>
      </c>
      <c r="G122" s="90"/>
      <c r="H122" s="91" t="str">
        <f>原表!G61</f>
        <v>2014.04.30</v>
      </c>
      <c r="I122" s="104">
        <f>原表!E61</f>
        <v>14000</v>
      </c>
      <c r="J122" s="105">
        <f>原表!E61-原表!F61</f>
        <v>4881.8</v>
      </c>
      <c r="K122" s="106"/>
      <c r="L122" s="107"/>
      <c r="M122" s="108"/>
      <c r="N122" s="109"/>
      <c r="O122" s="110"/>
      <c r="P122" s="111">
        <f t="shared" si="1"/>
        <v>0.35</v>
      </c>
    </row>
    <row r="123" spans="1:16">
      <c r="A123" s="87">
        <f>原表!A62</f>
        <v>61</v>
      </c>
      <c r="B123" s="87">
        <f>原表!B62</f>
        <v>131</v>
      </c>
      <c r="C123" s="87" t="str">
        <f>原表!C62</f>
        <v>监控系统</v>
      </c>
      <c r="D123" s="87" t="str">
        <f>原表!D62</f>
        <v>监控</v>
      </c>
      <c r="E123" s="88" t="s">
        <v>19</v>
      </c>
      <c r="F123" s="89">
        <v>1</v>
      </c>
      <c r="G123" s="90"/>
      <c r="H123" s="91" t="str">
        <f>原表!G62</f>
        <v>2002.12.25</v>
      </c>
      <c r="I123" s="104">
        <f>原表!E62</f>
        <v>162500</v>
      </c>
      <c r="J123" s="105">
        <f>原表!E62-原表!F62</f>
        <v>8125</v>
      </c>
      <c r="K123" s="106"/>
      <c r="L123" s="107"/>
      <c r="M123" s="108"/>
      <c r="N123" s="109"/>
      <c r="O123" s="110"/>
      <c r="P123" s="111">
        <f t="shared" si="1"/>
        <v>0.05</v>
      </c>
    </row>
    <row r="124" spans="1:16">
      <c r="A124" s="87">
        <f>原表!A63</f>
        <v>62</v>
      </c>
      <c r="B124" s="87">
        <f>原表!B63</f>
        <v>240</v>
      </c>
      <c r="C124" s="87" t="str">
        <f>原表!C63</f>
        <v>其他设备</v>
      </c>
      <c r="D124" s="87" t="str">
        <f>原表!D63</f>
        <v>监控设备</v>
      </c>
      <c r="E124" s="88" t="s">
        <v>19</v>
      </c>
      <c r="F124" s="89">
        <v>1</v>
      </c>
      <c r="G124" s="90"/>
      <c r="H124" s="91" t="str">
        <f>原表!G63</f>
        <v>2011.07.18</v>
      </c>
      <c r="I124" s="104">
        <f>原表!E63</f>
        <v>5100</v>
      </c>
      <c r="J124" s="105">
        <f>原表!E63-原表!F63</f>
        <v>255</v>
      </c>
      <c r="K124" s="106"/>
      <c r="L124" s="107"/>
      <c r="M124" s="108"/>
      <c r="N124" s="109"/>
      <c r="O124" s="110"/>
      <c r="P124" s="111">
        <f t="shared" si="1"/>
        <v>0.05</v>
      </c>
    </row>
    <row r="125" spans="1:16">
      <c r="A125" s="87">
        <f>原表!A64</f>
        <v>63</v>
      </c>
      <c r="B125" s="87">
        <f>原表!B64</f>
        <v>152</v>
      </c>
      <c r="C125" s="87" t="str">
        <f>原表!C64</f>
        <v>建筑物</v>
      </c>
      <c r="D125" s="87"/>
      <c r="E125" s="88" t="s">
        <v>19</v>
      </c>
      <c r="F125" s="89">
        <v>1</v>
      </c>
      <c r="G125" s="90"/>
      <c r="H125" s="91" t="str">
        <f>原表!G64</f>
        <v>2004.10.25</v>
      </c>
      <c r="I125" s="104">
        <f>原表!E64</f>
        <v>6800</v>
      </c>
      <c r="J125" s="105">
        <f>原表!E64-原表!F64</f>
        <v>2828.8</v>
      </c>
      <c r="K125" s="106"/>
      <c r="L125" s="107"/>
      <c r="M125" s="108"/>
      <c r="N125" s="109"/>
      <c r="O125" s="110"/>
      <c r="P125" s="111">
        <f t="shared" si="1"/>
        <v>0.42</v>
      </c>
    </row>
    <row r="126" spans="1:16">
      <c r="A126" s="87">
        <f>原表!A65</f>
        <v>64</v>
      </c>
      <c r="B126" s="87">
        <f>原表!B65</f>
        <v>235</v>
      </c>
      <c r="C126" s="87" t="str">
        <f>原表!C65</f>
        <v>空调</v>
      </c>
      <c r="D126" s="87" t="str">
        <f>原表!D65</f>
        <v>海信</v>
      </c>
      <c r="E126" s="88" t="s">
        <v>19</v>
      </c>
      <c r="F126" s="89">
        <v>1</v>
      </c>
      <c r="G126" s="90"/>
      <c r="H126" s="91" t="str">
        <f>原表!G65</f>
        <v>2010.12.16</v>
      </c>
      <c r="I126" s="104">
        <f>原表!E65</f>
        <v>1610</v>
      </c>
      <c r="J126" s="105">
        <f>原表!E65-原表!F65</f>
        <v>350.74</v>
      </c>
      <c r="K126" s="106"/>
      <c r="L126" s="107"/>
      <c r="M126" s="108"/>
      <c r="N126" s="109"/>
      <c r="O126" s="110"/>
      <c r="P126" s="111">
        <f t="shared" si="1"/>
        <v>0.22</v>
      </c>
    </row>
    <row r="127" spans="1:16">
      <c r="A127" s="87">
        <f>原表!A66</f>
        <v>65</v>
      </c>
      <c r="B127" s="87">
        <f>原表!B66</f>
        <v>260</v>
      </c>
      <c r="C127" s="87" t="str">
        <f>原表!C66</f>
        <v>其他设备</v>
      </c>
      <c r="D127" s="87" t="str">
        <f>原表!D66</f>
        <v>停车场管理</v>
      </c>
      <c r="E127" s="88" t="s">
        <v>19</v>
      </c>
      <c r="F127" s="89">
        <v>1</v>
      </c>
      <c r="G127" s="90"/>
      <c r="H127" s="91" t="str">
        <f>原表!G66</f>
        <v>2013.03.31</v>
      </c>
      <c r="I127" s="104">
        <f>原表!E66</f>
        <v>30000</v>
      </c>
      <c r="J127" s="105">
        <f>原表!E66-原表!F66</f>
        <v>5352</v>
      </c>
      <c r="K127" s="106"/>
      <c r="L127" s="107"/>
      <c r="M127" s="108"/>
      <c r="N127" s="109"/>
      <c r="O127" s="110"/>
      <c r="P127" s="111">
        <f t="shared" si="1"/>
        <v>0.18</v>
      </c>
    </row>
    <row r="128" spans="1:16">
      <c r="A128" s="87">
        <f>原表!A67</f>
        <v>66</v>
      </c>
      <c r="B128" s="87">
        <f>原表!B67</f>
        <v>261</v>
      </c>
      <c r="C128" s="87" t="str">
        <f>原表!C67</f>
        <v>电子计算机设备</v>
      </c>
      <c r="D128" s="87" t="str">
        <f>原表!D67</f>
        <v>显示器</v>
      </c>
      <c r="E128" s="88" t="s">
        <v>19</v>
      </c>
      <c r="F128" s="89">
        <v>1</v>
      </c>
      <c r="G128" s="90"/>
      <c r="H128" s="91" t="str">
        <f>原表!G67</f>
        <v>2013.04.30</v>
      </c>
      <c r="I128" s="104">
        <f>原表!E67</f>
        <v>730</v>
      </c>
      <c r="J128" s="105">
        <f>原表!E67-原表!F67</f>
        <v>141.97</v>
      </c>
      <c r="K128" s="106"/>
      <c r="L128" s="107"/>
      <c r="M128" s="108"/>
      <c r="N128" s="109"/>
      <c r="O128" s="110"/>
      <c r="P128" s="111">
        <f t="shared" si="1"/>
        <v>0.19</v>
      </c>
    </row>
    <row r="129" spans="1:16">
      <c r="A129" s="87">
        <f>原表!A68</f>
        <v>67</v>
      </c>
      <c r="B129" s="87">
        <f>原表!B68</f>
        <v>274</v>
      </c>
      <c r="C129" s="87" t="str">
        <f>原表!C68</f>
        <v>办公用设备</v>
      </c>
      <c r="D129" s="87" t="str">
        <f>原表!D68</f>
        <v>三人沙发</v>
      </c>
      <c r="E129" s="88" t="s">
        <v>19</v>
      </c>
      <c r="F129" s="89">
        <v>1</v>
      </c>
      <c r="G129" s="90"/>
      <c r="H129" s="91" t="str">
        <f>原表!G68</f>
        <v>2013.11.08</v>
      </c>
      <c r="I129" s="104">
        <f>原表!E68</f>
        <v>1500</v>
      </c>
      <c r="J129" s="105">
        <f>原表!E68-原表!F68</f>
        <v>397.8</v>
      </c>
      <c r="K129" s="106"/>
      <c r="L129" s="107"/>
      <c r="M129" s="108"/>
      <c r="N129" s="109"/>
      <c r="O129" s="110"/>
      <c r="P129" s="111">
        <f t="shared" si="1"/>
        <v>0.27</v>
      </c>
    </row>
    <row r="130" spans="1:16">
      <c r="A130" s="87">
        <f>原表!A69</f>
        <v>68</v>
      </c>
      <c r="B130" s="87">
        <f>原表!B69</f>
        <v>275</v>
      </c>
      <c r="C130" s="87" t="str">
        <f>原表!C69</f>
        <v>办公用设备</v>
      </c>
      <c r="D130" s="87" t="str">
        <f>原表!D69</f>
        <v>三人沙发</v>
      </c>
      <c r="E130" s="88" t="s">
        <v>19</v>
      </c>
      <c r="F130" s="89">
        <v>1</v>
      </c>
      <c r="G130" s="90"/>
      <c r="H130" s="91" t="str">
        <f>原表!G69</f>
        <v>2013.11.08</v>
      </c>
      <c r="I130" s="104">
        <f>原表!E69</f>
        <v>1500</v>
      </c>
      <c r="J130" s="105">
        <f>原表!E69-原表!F69</f>
        <v>397.8</v>
      </c>
      <c r="K130" s="106"/>
      <c r="L130" s="107"/>
      <c r="M130" s="108"/>
      <c r="N130" s="109"/>
      <c r="O130" s="110"/>
      <c r="P130" s="111">
        <f t="shared" si="1"/>
        <v>0.27</v>
      </c>
    </row>
    <row r="131" spans="1:16">
      <c r="A131" s="87">
        <f>原表!A70</f>
        <v>69</v>
      </c>
      <c r="B131" s="87">
        <f>原表!B70</f>
        <v>276</v>
      </c>
      <c r="C131" s="87" t="str">
        <f>原表!C70</f>
        <v>办公用设备</v>
      </c>
      <c r="D131" s="87" t="str">
        <f>原表!D70</f>
        <v>办公桌椅一套</v>
      </c>
      <c r="E131" s="88" t="s">
        <v>19</v>
      </c>
      <c r="F131" s="89">
        <v>1</v>
      </c>
      <c r="G131" s="90"/>
      <c r="H131" s="91" t="str">
        <f>原表!G70</f>
        <v>2013.11.08</v>
      </c>
      <c r="I131" s="104">
        <f>原表!E70</f>
        <v>1790</v>
      </c>
      <c r="J131" s="105">
        <f>原表!E70-原表!F70</f>
        <v>474.84</v>
      </c>
      <c r="K131" s="106"/>
      <c r="L131" s="107"/>
      <c r="M131" s="108"/>
      <c r="N131" s="109"/>
      <c r="O131" s="110"/>
      <c r="P131" s="111">
        <f t="shared" si="1"/>
        <v>0.27</v>
      </c>
    </row>
    <row r="132" spans="1:16">
      <c r="A132" s="87">
        <f>原表!A71</f>
        <v>70</v>
      </c>
      <c r="B132" s="87">
        <f>原表!B71</f>
        <v>280</v>
      </c>
      <c r="C132" s="87" t="str">
        <f>原表!C71</f>
        <v>厨房用设备</v>
      </c>
      <c r="D132" s="87" t="str">
        <f>原表!D71</f>
        <v>消防设备</v>
      </c>
      <c r="E132" s="88" t="s">
        <v>19</v>
      </c>
      <c r="F132" s="89">
        <v>1</v>
      </c>
      <c r="G132" s="90"/>
      <c r="H132" s="91" t="str">
        <f>原表!G71</f>
        <v>2013.12.31</v>
      </c>
      <c r="I132" s="104">
        <f>原表!E71</f>
        <v>105652</v>
      </c>
      <c r="J132" s="105">
        <f>原表!E71-原表!F71</f>
        <v>29783.23</v>
      </c>
      <c r="K132" s="106"/>
      <c r="L132" s="107"/>
      <c r="M132" s="108"/>
      <c r="N132" s="109"/>
      <c r="O132" s="110"/>
      <c r="P132" s="111">
        <f t="shared" si="1"/>
        <v>0.28</v>
      </c>
    </row>
    <row r="133" spans="1:16">
      <c r="A133" s="87">
        <f>原表!A72</f>
        <v>71</v>
      </c>
      <c r="B133" s="87">
        <f>原表!B72</f>
        <v>298</v>
      </c>
      <c r="C133" s="87" t="str">
        <f>原表!C72</f>
        <v>消防设备</v>
      </c>
      <c r="D133" s="87" t="str">
        <f>原表!D72</f>
        <v>煤气探测器</v>
      </c>
      <c r="E133" s="88" t="s">
        <v>19</v>
      </c>
      <c r="F133" s="89">
        <v>1</v>
      </c>
      <c r="G133" s="90"/>
      <c r="H133" s="91" t="str">
        <f>原表!G72</f>
        <v>2015.11.30</v>
      </c>
      <c r="I133" s="104">
        <f>原表!E72</f>
        <v>3360</v>
      </c>
      <c r="J133" s="105">
        <f>原表!E72-原表!F72</f>
        <v>1491.8</v>
      </c>
      <c r="K133" s="106"/>
      <c r="L133" s="107"/>
      <c r="M133" s="108"/>
      <c r="N133" s="109"/>
      <c r="O133" s="110"/>
      <c r="P133" s="111">
        <f t="shared" si="1"/>
        <v>0.44</v>
      </c>
    </row>
    <row r="134" spans="1:16">
      <c r="A134" s="87">
        <f>原表!A73</f>
        <v>72</v>
      </c>
      <c r="B134" s="87">
        <f>原表!B73</f>
        <v>299</v>
      </c>
      <c r="C134" s="87" t="str">
        <f>原表!C73</f>
        <v>消防设备</v>
      </c>
      <c r="D134" s="87" t="str">
        <f>原表!D73</f>
        <v>气溶胶</v>
      </c>
      <c r="E134" s="88" t="s">
        <v>19</v>
      </c>
      <c r="F134" s="89">
        <v>1</v>
      </c>
      <c r="G134" s="90"/>
      <c r="H134" s="91" t="str">
        <f>原表!G73</f>
        <v>2015.11.30</v>
      </c>
      <c r="I134" s="104">
        <f>原表!E73</f>
        <v>18920</v>
      </c>
      <c r="J134" s="105">
        <f>原表!E73-原表!F73</f>
        <v>8400.4</v>
      </c>
      <c r="K134" s="106"/>
      <c r="L134" s="107"/>
      <c r="M134" s="108"/>
      <c r="N134" s="109"/>
      <c r="O134" s="110"/>
      <c r="P134" s="111">
        <f t="shared" si="1"/>
        <v>0.44</v>
      </c>
    </row>
    <row r="135" spans="1:16">
      <c r="A135" s="87">
        <f>原表!A74</f>
        <v>73</v>
      </c>
      <c r="B135" s="87">
        <f>原表!B74</f>
        <v>165</v>
      </c>
      <c r="C135" s="87" t="str">
        <f>原表!C74</f>
        <v>家具</v>
      </c>
      <c r="D135" s="87"/>
      <c r="E135" s="88" t="s">
        <v>19</v>
      </c>
      <c r="F135" s="89">
        <v>1</v>
      </c>
      <c r="G135" s="90"/>
      <c r="H135" s="91" t="str">
        <f>原表!G74</f>
        <v>2007.08.24</v>
      </c>
      <c r="I135" s="104">
        <f>原表!E74</f>
        <v>1876</v>
      </c>
      <c r="J135" s="105">
        <f>原表!E74-原表!F74</f>
        <v>93.8</v>
      </c>
      <c r="K135" s="106"/>
      <c r="L135" s="107"/>
      <c r="M135" s="108"/>
      <c r="N135" s="109"/>
      <c r="O135" s="110"/>
      <c r="P135" s="111">
        <f t="shared" si="1"/>
        <v>0.05</v>
      </c>
    </row>
    <row r="136" spans="1:16">
      <c r="A136" s="87">
        <f>原表!A75</f>
        <v>74</v>
      </c>
      <c r="B136" s="87">
        <f>原表!B75</f>
        <v>254</v>
      </c>
      <c r="C136" s="87" t="str">
        <f>原表!C75</f>
        <v>办公用设备</v>
      </c>
      <c r="D136" s="87" t="str">
        <f>原表!D75</f>
        <v>办公桌椅</v>
      </c>
      <c r="E136" s="88" t="s">
        <v>19</v>
      </c>
      <c r="F136" s="89">
        <v>1</v>
      </c>
      <c r="G136" s="90"/>
      <c r="H136" s="91" t="str">
        <f>原表!G75</f>
        <v>2012.07.31</v>
      </c>
      <c r="I136" s="104">
        <f>原表!E75</f>
        <v>6750</v>
      </c>
      <c r="J136" s="105">
        <f>原表!E75-原表!F75</f>
        <v>337.5</v>
      </c>
      <c r="K136" s="106"/>
      <c r="L136" s="107"/>
      <c r="M136" s="108"/>
      <c r="N136" s="109"/>
      <c r="O136" s="110"/>
      <c r="P136" s="111">
        <f t="shared" ref="P136:P200" si="2">ROUND(J136/I136,2)</f>
        <v>0.05</v>
      </c>
    </row>
    <row r="137" spans="1:16">
      <c r="A137" s="87">
        <f>原表!A76</f>
        <v>75</v>
      </c>
      <c r="B137" s="87">
        <f>原表!B76</f>
        <v>256</v>
      </c>
      <c r="C137" s="87" t="str">
        <f>原表!C76</f>
        <v>其他设备</v>
      </c>
      <c r="D137" s="87" t="str">
        <f>原表!D76</f>
        <v>电脑</v>
      </c>
      <c r="E137" s="88" t="s">
        <v>19</v>
      </c>
      <c r="F137" s="89">
        <v>1</v>
      </c>
      <c r="G137" s="90"/>
      <c r="H137" s="91" t="str">
        <f>原表!G76</f>
        <v>2012.07.31</v>
      </c>
      <c r="I137" s="104">
        <f>原表!E76</f>
        <v>3300</v>
      </c>
      <c r="J137" s="105">
        <f>原表!E76-原表!F76</f>
        <v>165</v>
      </c>
      <c r="K137" s="106"/>
      <c r="L137" s="107"/>
      <c r="M137" s="108"/>
      <c r="N137" s="109"/>
      <c r="O137" s="110"/>
      <c r="P137" s="111">
        <f t="shared" si="2"/>
        <v>0.05</v>
      </c>
    </row>
    <row r="138" spans="1:16">
      <c r="A138" s="87">
        <f>原表!A77</f>
        <v>76</v>
      </c>
      <c r="B138" s="87">
        <f>原表!B77</f>
        <v>168</v>
      </c>
      <c r="C138" s="125" t="str">
        <f>原表!C77</f>
        <v>电子计算机设备</v>
      </c>
      <c r="D138" s="87" t="str">
        <f>原表!D77</f>
        <v>T4900</v>
      </c>
      <c r="E138" s="88" t="s">
        <v>19</v>
      </c>
      <c r="F138" s="89">
        <v>1</v>
      </c>
      <c r="G138" s="90"/>
      <c r="H138" s="91" t="str">
        <f>原表!G77</f>
        <v>2009.05.31</v>
      </c>
      <c r="I138" s="104">
        <f>原表!E77</f>
        <v>5000</v>
      </c>
      <c r="J138" s="105">
        <f>原表!E77-原表!F77</f>
        <v>250</v>
      </c>
      <c r="K138" s="106"/>
      <c r="L138" s="107"/>
      <c r="M138" s="108"/>
      <c r="N138" s="109"/>
      <c r="O138" s="146" t="s">
        <v>113</v>
      </c>
      <c r="P138" s="111">
        <f t="shared" si="2"/>
        <v>0.05</v>
      </c>
    </row>
    <row r="139" spans="1:16">
      <c r="A139" s="87">
        <f>原表!A78</f>
        <v>77</v>
      </c>
      <c r="B139" s="87">
        <f>原表!B78</f>
        <v>169</v>
      </c>
      <c r="C139" s="125" t="str">
        <f>原表!C78</f>
        <v>电子计算机设备</v>
      </c>
      <c r="D139" s="87" t="str">
        <f>原表!D78</f>
        <v>T4900</v>
      </c>
      <c r="E139" s="88" t="s">
        <v>19</v>
      </c>
      <c r="F139" s="89">
        <v>1</v>
      </c>
      <c r="G139" s="90"/>
      <c r="H139" s="91" t="str">
        <f>原表!G78</f>
        <v>2009.05.31</v>
      </c>
      <c r="I139" s="104">
        <f>原表!E78</f>
        <v>5000</v>
      </c>
      <c r="J139" s="105">
        <f>原表!E78-原表!F78</f>
        <v>250</v>
      </c>
      <c r="K139" s="106"/>
      <c r="L139" s="107"/>
      <c r="M139" s="108"/>
      <c r="N139" s="109"/>
      <c r="O139" s="146" t="s">
        <v>113</v>
      </c>
      <c r="P139" s="111">
        <f t="shared" si="2"/>
        <v>0.05</v>
      </c>
    </row>
    <row r="140" spans="1:16">
      <c r="A140" s="87">
        <f>原表!A79</f>
        <v>78</v>
      </c>
      <c r="B140" s="87">
        <f>原表!B79</f>
        <v>170</v>
      </c>
      <c r="C140" s="125" t="str">
        <f>原表!C79</f>
        <v>电子计算机设备</v>
      </c>
      <c r="D140" s="87" t="str">
        <f>原表!D79</f>
        <v>T4900</v>
      </c>
      <c r="E140" s="88" t="s">
        <v>19</v>
      </c>
      <c r="F140" s="89">
        <v>1</v>
      </c>
      <c r="G140" s="90"/>
      <c r="H140" s="91" t="str">
        <f>原表!G79</f>
        <v>2009.05.31</v>
      </c>
      <c r="I140" s="104">
        <f>原表!E79</f>
        <v>5000</v>
      </c>
      <c r="J140" s="105">
        <f>原表!E79-原表!F79</f>
        <v>250</v>
      </c>
      <c r="K140" s="106"/>
      <c r="L140" s="107"/>
      <c r="M140" s="108"/>
      <c r="N140" s="109"/>
      <c r="O140" s="146" t="s">
        <v>113</v>
      </c>
      <c r="P140" s="111">
        <f t="shared" si="2"/>
        <v>0.05</v>
      </c>
    </row>
    <row r="141" spans="1:16">
      <c r="A141" s="87">
        <f>原表!A80</f>
        <v>79</v>
      </c>
      <c r="B141" s="87">
        <f>原表!B80</f>
        <v>171</v>
      </c>
      <c r="C141" s="125" t="str">
        <f>原表!C80</f>
        <v>电子计算机设备</v>
      </c>
      <c r="D141" s="87" t="str">
        <f>原表!D80</f>
        <v>T4900</v>
      </c>
      <c r="E141" s="88" t="s">
        <v>19</v>
      </c>
      <c r="F141" s="89">
        <v>1</v>
      </c>
      <c r="G141" s="90"/>
      <c r="H141" s="91" t="str">
        <f>原表!G80</f>
        <v>2009.05.31</v>
      </c>
      <c r="I141" s="104">
        <f>原表!E80</f>
        <v>5000</v>
      </c>
      <c r="J141" s="105">
        <f>原表!E80-原表!F80</f>
        <v>250</v>
      </c>
      <c r="K141" s="106"/>
      <c r="L141" s="107"/>
      <c r="M141" s="108"/>
      <c r="N141" s="109"/>
      <c r="O141" s="146" t="s">
        <v>113</v>
      </c>
      <c r="P141" s="111">
        <f t="shared" si="2"/>
        <v>0.05</v>
      </c>
    </row>
    <row r="142" spans="1:16">
      <c r="A142" s="87">
        <f>原表!A81</f>
        <v>80</v>
      </c>
      <c r="B142" s="87">
        <f>原表!B81</f>
        <v>172</v>
      </c>
      <c r="C142" s="125" t="str">
        <f>原表!C81</f>
        <v>电子计算机设备</v>
      </c>
      <c r="D142" s="87" t="str">
        <f>原表!D81</f>
        <v>T4900</v>
      </c>
      <c r="E142" s="88" t="s">
        <v>19</v>
      </c>
      <c r="F142" s="89">
        <v>1</v>
      </c>
      <c r="G142" s="90"/>
      <c r="H142" s="91" t="str">
        <f>原表!G81</f>
        <v>2009.05.31</v>
      </c>
      <c r="I142" s="104">
        <f>原表!E81</f>
        <v>5000</v>
      </c>
      <c r="J142" s="105">
        <f>原表!E81-原表!F81</f>
        <v>250</v>
      </c>
      <c r="K142" s="106"/>
      <c r="L142" s="107"/>
      <c r="M142" s="108"/>
      <c r="N142" s="109"/>
      <c r="O142" s="146" t="s">
        <v>113</v>
      </c>
      <c r="P142" s="111">
        <f t="shared" si="2"/>
        <v>0.05</v>
      </c>
    </row>
    <row r="143" spans="1:16">
      <c r="A143" s="87">
        <f>原表!A82</f>
        <v>81</v>
      </c>
      <c r="B143" s="87">
        <f>原表!B82</f>
        <v>173</v>
      </c>
      <c r="C143" s="87" t="str">
        <f>原表!C82</f>
        <v>其他机器设备</v>
      </c>
      <c r="D143" s="87" t="str">
        <f>原表!D82</f>
        <v>美能达220</v>
      </c>
      <c r="E143" s="88" t="s">
        <v>19</v>
      </c>
      <c r="F143" s="89">
        <v>1</v>
      </c>
      <c r="G143" s="90"/>
      <c r="H143" s="91" t="str">
        <f>原表!G82</f>
        <v>2009.05.31</v>
      </c>
      <c r="I143" s="104">
        <f>原表!E82</f>
        <v>9200</v>
      </c>
      <c r="J143" s="105">
        <f>原表!E82-原表!F82</f>
        <v>460</v>
      </c>
      <c r="K143" s="106"/>
      <c r="L143" s="107"/>
      <c r="M143" s="108"/>
      <c r="N143" s="109"/>
      <c r="O143" s="146" t="s">
        <v>113</v>
      </c>
      <c r="P143" s="111">
        <f t="shared" si="2"/>
        <v>0.05</v>
      </c>
    </row>
    <row r="144" spans="1:16">
      <c r="A144" s="87">
        <f>原表!A83</f>
        <v>82</v>
      </c>
      <c r="B144" s="87">
        <f>原表!B83</f>
        <v>174</v>
      </c>
      <c r="C144" s="87" t="str">
        <f>原表!C83</f>
        <v>复印打字设备</v>
      </c>
      <c r="D144" s="87" t="str">
        <f>原表!D83</f>
        <v>佳能3000</v>
      </c>
      <c r="E144" s="88" t="s">
        <v>19</v>
      </c>
      <c r="F144" s="89">
        <v>1</v>
      </c>
      <c r="G144" s="90"/>
      <c r="H144" s="91" t="str">
        <f>原表!G83</f>
        <v>2009.05.31</v>
      </c>
      <c r="I144" s="104">
        <f>原表!E83</f>
        <v>1320</v>
      </c>
      <c r="J144" s="105">
        <f>原表!E83-原表!F83</f>
        <v>66</v>
      </c>
      <c r="K144" s="106"/>
      <c r="L144" s="107"/>
      <c r="M144" s="108"/>
      <c r="N144" s="109"/>
      <c r="O144" s="110"/>
      <c r="P144" s="111">
        <f t="shared" si="2"/>
        <v>0.05</v>
      </c>
    </row>
    <row r="145" spans="1:16">
      <c r="A145" s="87">
        <f>原表!A84</f>
        <v>83</v>
      </c>
      <c r="B145" s="87">
        <f>原表!B84</f>
        <v>181</v>
      </c>
      <c r="C145" s="87" t="str">
        <f>原表!C84</f>
        <v>办公用设备</v>
      </c>
      <c r="D145" s="87" t="str">
        <f>原表!D84</f>
        <v>办公桌椅</v>
      </c>
      <c r="E145" s="88" t="s">
        <v>19</v>
      </c>
      <c r="F145" s="89">
        <v>1</v>
      </c>
      <c r="G145" s="90"/>
      <c r="H145" s="91" t="str">
        <f>原表!G84</f>
        <v>2009.05.31</v>
      </c>
      <c r="I145" s="104">
        <f>原表!E84</f>
        <v>490</v>
      </c>
      <c r="J145" s="105">
        <f>原表!E84-原表!F84</f>
        <v>24.5</v>
      </c>
      <c r="K145" s="106"/>
      <c r="L145" s="107"/>
      <c r="M145" s="108"/>
      <c r="N145" s="109"/>
      <c r="O145" s="110"/>
      <c r="P145" s="111">
        <f t="shared" si="2"/>
        <v>0.05</v>
      </c>
    </row>
    <row r="146" spans="1:16">
      <c r="A146" s="87">
        <f>原表!A85</f>
        <v>84</v>
      </c>
      <c r="B146" s="87">
        <f>原表!B85</f>
        <v>182</v>
      </c>
      <c r="C146" s="87" t="str">
        <f>原表!C85</f>
        <v>办公用设备</v>
      </c>
      <c r="D146" s="87" t="str">
        <f>原表!D85</f>
        <v>办公桌椅</v>
      </c>
      <c r="E146" s="88" t="s">
        <v>19</v>
      </c>
      <c r="F146" s="89">
        <v>1</v>
      </c>
      <c r="G146" s="90"/>
      <c r="H146" s="91" t="str">
        <f>原表!G85</f>
        <v>2009.05.31</v>
      </c>
      <c r="I146" s="104">
        <f>原表!E85</f>
        <v>490</v>
      </c>
      <c r="J146" s="105">
        <f>原表!E85-原表!F85</f>
        <v>24.5</v>
      </c>
      <c r="K146" s="106"/>
      <c r="L146" s="107"/>
      <c r="M146" s="108"/>
      <c r="N146" s="109"/>
      <c r="O146" s="110"/>
      <c r="P146" s="111">
        <f t="shared" si="2"/>
        <v>0.05</v>
      </c>
    </row>
    <row r="147" spans="1:16">
      <c r="A147" s="87">
        <f>原表!A86</f>
        <v>85</v>
      </c>
      <c r="B147" s="87">
        <f>原表!B86</f>
        <v>183</v>
      </c>
      <c r="C147" s="87" t="str">
        <f>原表!C86</f>
        <v>办公用设备</v>
      </c>
      <c r="D147" s="87" t="str">
        <f>原表!D86</f>
        <v>办公桌椅</v>
      </c>
      <c r="E147" s="88" t="s">
        <v>19</v>
      </c>
      <c r="F147" s="89">
        <v>1</v>
      </c>
      <c r="G147" s="90"/>
      <c r="H147" s="91" t="str">
        <f>原表!G86</f>
        <v>2009.05.31</v>
      </c>
      <c r="I147" s="104">
        <f>原表!E86</f>
        <v>490</v>
      </c>
      <c r="J147" s="105">
        <f>原表!E86-原表!F86</f>
        <v>24.5</v>
      </c>
      <c r="K147" s="106"/>
      <c r="L147" s="107"/>
      <c r="M147" s="108"/>
      <c r="N147" s="109"/>
      <c r="O147" s="110"/>
      <c r="P147" s="111">
        <f t="shared" si="2"/>
        <v>0.05</v>
      </c>
    </row>
    <row r="148" spans="1:16">
      <c r="A148" s="87">
        <f>原表!A87</f>
        <v>86</v>
      </c>
      <c r="B148" s="87">
        <f>原表!B87</f>
        <v>184</v>
      </c>
      <c r="C148" s="87" t="str">
        <f>原表!C87</f>
        <v>办公用设备</v>
      </c>
      <c r="D148" s="87" t="str">
        <f>原表!D87</f>
        <v>办公桌椅</v>
      </c>
      <c r="E148" s="88" t="s">
        <v>19</v>
      </c>
      <c r="F148" s="89">
        <v>1</v>
      </c>
      <c r="G148" s="90"/>
      <c r="H148" s="91" t="str">
        <f>原表!G87</f>
        <v>2009.05.31</v>
      </c>
      <c r="I148" s="104">
        <f>原表!E87</f>
        <v>490</v>
      </c>
      <c r="J148" s="105">
        <f>原表!E87-原表!F87</f>
        <v>24.5</v>
      </c>
      <c r="K148" s="106"/>
      <c r="L148" s="107"/>
      <c r="M148" s="108"/>
      <c r="N148" s="109"/>
      <c r="O148" s="110"/>
      <c r="P148" s="111">
        <f t="shared" si="2"/>
        <v>0.05</v>
      </c>
    </row>
    <row r="149" spans="1:16">
      <c r="A149" s="87">
        <f>原表!A88</f>
        <v>87</v>
      </c>
      <c r="B149" s="87">
        <f>原表!B88</f>
        <v>189</v>
      </c>
      <c r="C149" s="87" t="str">
        <f>原表!C88</f>
        <v>办公用设备</v>
      </c>
      <c r="D149" s="87" t="str">
        <f>原表!D88</f>
        <v>办公桌椅</v>
      </c>
      <c r="E149" s="88" t="s">
        <v>19</v>
      </c>
      <c r="F149" s="89">
        <v>1</v>
      </c>
      <c r="G149" s="90"/>
      <c r="H149" s="91" t="str">
        <f>原表!G88</f>
        <v>2009.05.31</v>
      </c>
      <c r="I149" s="104">
        <f>原表!E88</f>
        <v>490</v>
      </c>
      <c r="J149" s="105">
        <f>原表!E88-原表!F88</f>
        <v>24.5</v>
      </c>
      <c r="K149" s="106"/>
      <c r="L149" s="107"/>
      <c r="M149" s="108"/>
      <c r="N149" s="109"/>
      <c r="O149" s="110"/>
      <c r="P149" s="111">
        <f t="shared" si="2"/>
        <v>0.05</v>
      </c>
    </row>
    <row r="150" spans="1:16">
      <c r="A150" s="87">
        <f>原表!A89</f>
        <v>88</v>
      </c>
      <c r="B150" s="87">
        <f>原表!B89</f>
        <v>190</v>
      </c>
      <c r="C150" s="87" t="str">
        <f>原表!C89</f>
        <v>办公用设备</v>
      </c>
      <c r="D150" s="87" t="str">
        <f>原表!D89</f>
        <v>办公桌椅</v>
      </c>
      <c r="E150" s="88" t="s">
        <v>19</v>
      </c>
      <c r="F150" s="89">
        <v>1</v>
      </c>
      <c r="G150" s="90"/>
      <c r="H150" s="91" t="str">
        <f>原表!G89</f>
        <v>2009.05.31</v>
      </c>
      <c r="I150" s="104">
        <f>原表!E89</f>
        <v>490</v>
      </c>
      <c r="J150" s="105">
        <f>原表!E89-原表!F89</f>
        <v>24.5</v>
      </c>
      <c r="K150" s="106"/>
      <c r="L150" s="107"/>
      <c r="M150" s="108"/>
      <c r="N150" s="109"/>
      <c r="O150" s="110"/>
      <c r="P150" s="111">
        <f t="shared" si="2"/>
        <v>0.05</v>
      </c>
    </row>
    <row r="151" spans="1:16">
      <c r="A151" s="87">
        <f>原表!A90</f>
        <v>89</v>
      </c>
      <c r="B151" s="87">
        <f>原表!B90</f>
        <v>191</v>
      </c>
      <c r="C151" s="87" t="str">
        <f>原表!C90</f>
        <v>办公用设备</v>
      </c>
      <c r="D151" s="87" t="str">
        <f>原表!D90</f>
        <v>办公桌椅</v>
      </c>
      <c r="E151" s="88" t="s">
        <v>19</v>
      </c>
      <c r="F151" s="89">
        <v>1</v>
      </c>
      <c r="G151" s="90"/>
      <c r="H151" s="91" t="str">
        <f>原表!G90</f>
        <v>2009.05.31</v>
      </c>
      <c r="I151" s="104">
        <f>原表!E90</f>
        <v>490</v>
      </c>
      <c r="J151" s="105">
        <f>原表!E90-原表!F90</f>
        <v>24.5</v>
      </c>
      <c r="K151" s="106"/>
      <c r="L151" s="107"/>
      <c r="M151" s="108"/>
      <c r="N151" s="109"/>
      <c r="O151" s="110"/>
      <c r="P151" s="111">
        <f t="shared" si="2"/>
        <v>0.05</v>
      </c>
    </row>
    <row r="152" spans="1:16">
      <c r="A152" s="87">
        <f>原表!A91</f>
        <v>90</v>
      </c>
      <c r="B152" s="87">
        <f>原表!B91</f>
        <v>198</v>
      </c>
      <c r="C152" s="87" t="str">
        <f>原表!C91</f>
        <v>办公用设备</v>
      </c>
      <c r="D152" s="87" t="str">
        <f>原表!D91</f>
        <v>办公桌椅</v>
      </c>
      <c r="E152" s="88" t="s">
        <v>19</v>
      </c>
      <c r="F152" s="89">
        <v>1</v>
      </c>
      <c r="G152" s="90"/>
      <c r="H152" s="91" t="str">
        <f>原表!G91</f>
        <v>2009.05.31</v>
      </c>
      <c r="I152" s="104">
        <f>原表!E91</f>
        <v>440</v>
      </c>
      <c r="J152" s="105">
        <f>原表!E91-原表!F91</f>
        <v>22</v>
      </c>
      <c r="K152" s="106"/>
      <c r="L152" s="107"/>
      <c r="M152" s="108"/>
      <c r="N152" s="109"/>
      <c r="O152" s="110"/>
      <c r="P152" s="111">
        <f t="shared" si="2"/>
        <v>0.05</v>
      </c>
    </row>
    <row r="153" spans="1:16">
      <c r="A153" s="87">
        <f>原表!A92</f>
        <v>91</v>
      </c>
      <c r="B153" s="87">
        <f>原表!B92</f>
        <v>199</v>
      </c>
      <c r="C153" s="87" t="str">
        <f>原表!C92</f>
        <v>办公用设备</v>
      </c>
      <c r="D153" s="87" t="str">
        <f>原表!D92</f>
        <v>电脑桌</v>
      </c>
      <c r="E153" s="88" t="s">
        <v>19</v>
      </c>
      <c r="F153" s="89">
        <v>1</v>
      </c>
      <c r="G153" s="90"/>
      <c r="H153" s="91" t="str">
        <f>原表!G92</f>
        <v>2009.05.31</v>
      </c>
      <c r="I153" s="104">
        <f>原表!E92</f>
        <v>290</v>
      </c>
      <c r="J153" s="105">
        <f>原表!E92-原表!F92</f>
        <v>14.5</v>
      </c>
      <c r="K153" s="106"/>
      <c r="L153" s="107"/>
      <c r="M153" s="108"/>
      <c r="N153" s="109"/>
      <c r="O153" s="110"/>
      <c r="P153" s="111">
        <f t="shared" si="2"/>
        <v>0.05</v>
      </c>
    </row>
    <row r="154" spans="1:16">
      <c r="A154" s="87">
        <f>原表!A93</f>
        <v>92</v>
      </c>
      <c r="B154" s="87">
        <f>原表!B93</f>
        <v>200</v>
      </c>
      <c r="C154" s="87" t="str">
        <f>原表!C93</f>
        <v>办公用设备</v>
      </c>
      <c r="D154" s="87" t="str">
        <f>原表!D93</f>
        <v>电脑桌</v>
      </c>
      <c r="E154" s="88" t="s">
        <v>19</v>
      </c>
      <c r="F154" s="89">
        <v>1</v>
      </c>
      <c r="G154" s="90"/>
      <c r="H154" s="91" t="str">
        <f>原表!G93</f>
        <v>2009.05.31</v>
      </c>
      <c r="I154" s="104">
        <f>原表!E93</f>
        <v>290</v>
      </c>
      <c r="J154" s="105">
        <f>原表!E93-原表!F93</f>
        <v>14.5</v>
      </c>
      <c r="K154" s="106"/>
      <c r="L154" s="107"/>
      <c r="M154" s="108"/>
      <c r="N154" s="109"/>
      <c r="O154" s="110"/>
      <c r="P154" s="111">
        <f t="shared" si="2"/>
        <v>0.05</v>
      </c>
    </row>
    <row r="155" spans="1:16">
      <c r="A155" s="87">
        <f>原表!A94</f>
        <v>93</v>
      </c>
      <c r="B155" s="87">
        <f>原表!B94</f>
        <v>201</v>
      </c>
      <c r="C155" s="87" t="str">
        <f>原表!C94</f>
        <v>办公用设备</v>
      </c>
      <c r="D155" s="87" t="str">
        <f>原表!D94</f>
        <v>转椅</v>
      </c>
      <c r="E155" s="88" t="s">
        <v>19</v>
      </c>
      <c r="F155" s="89">
        <v>1</v>
      </c>
      <c r="G155" s="90"/>
      <c r="H155" s="91" t="str">
        <f>原表!G94</f>
        <v>2009.05.31</v>
      </c>
      <c r="I155" s="104">
        <f>原表!E94</f>
        <v>150</v>
      </c>
      <c r="J155" s="105">
        <f>原表!E94-原表!F94</f>
        <v>7.5</v>
      </c>
      <c r="K155" s="106"/>
      <c r="L155" s="107"/>
      <c r="M155" s="108"/>
      <c r="N155" s="109"/>
      <c r="O155" s="110"/>
      <c r="P155" s="111">
        <f t="shared" si="2"/>
        <v>0.05</v>
      </c>
    </row>
    <row r="156" spans="1:16">
      <c r="A156" s="87">
        <f>原表!A95</f>
        <v>94</v>
      </c>
      <c r="B156" s="87">
        <f>原表!B95</f>
        <v>202</v>
      </c>
      <c r="C156" s="87" t="str">
        <f>原表!C95</f>
        <v>办公用设备</v>
      </c>
      <c r="D156" s="87" t="str">
        <f>原表!D95</f>
        <v>转椅</v>
      </c>
      <c r="E156" s="88" t="s">
        <v>19</v>
      </c>
      <c r="F156" s="89">
        <v>1</v>
      </c>
      <c r="G156" s="90"/>
      <c r="H156" s="91" t="str">
        <f>原表!G95</f>
        <v>2009.05.31</v>
      </c>
      <c r="I156" s="104">
        <f>原表!E95</f>
        <v>150</v>
      </c>
      <c r="J156" s="105">
        <f>原表!E95-原表!F95</f>
        <v>7.5</v>
      </c>
      <c r="K156" s="106"/>
      <c r="L156" s="107"/>
      <c r="M156" s="108"/>
      <c r="N156" s="109"/>
      <c r="O156" s="110"/>
      <c r="P156" s="111">
        <f t="shared" si="2"/>
        <v>0.05</v>
      </c>
    </row>
    <row r="157" spans="1:16">
      <c r="A157" s="87">
        <f>原表!A96</f>
        <v>95</v>
      </c>
      <c r="B157" s="87">
        <f>原表!B96</f>
        <v>203</v>
      </c>
      <c r="C157" s="87" t="str">
        <f>原表!C96</f>
        <v>办公用设备</v>
      </c>
      <c r="D157" s="87" t="str">
        <f>原表!D96</f>
        <v>转椅</v>
      </c>
      <c r="E157" s="88" t="s">
        <v>19</v>
      </c>
      <c r="F157" s="89">
        <v>1</v>
      </c>
      <c r="G157" s="90"/>
      <c r="H157" s="91" t="str">
        <f>原表!G96</f>
        <v>2009.05.31</v>
      </c>
      <c r="I157" s="104">
        <f>原表!E96</f>
        <v>150</v>
      </c>
      <c r="J157" s="105">
        <f>原表!E96-原表!F96</f>
        <v>7.5</v>
      </c>
      <c r="K157" s="106"/>
      <c r="L157" s="107"/>
      <c r="M157" s="108"/>
      <c r="N157" s="109"/>
      <c r="O157" s="110"/>
      <c r="P157" s="111">
        <f t="shared" si="2"/>
        <v>0.05</v>
      </c>
    </row>
    <row r="158" spans="1:16">
      <c r="A158" s="87">
        <f>原表!A97</f>
        <v>96</v>
      </c>
      <c r="B158" s="87">
        <f>原表!B97</f>
        <v>204</v>
      </c>
      <c r="C158" s="87" t="str">
        <f>原表!C97</f>
        <v>办公用设备</v>
      </c>
      <c r="D158" s="125" t="str">
        <f>原表!D97</f>
        <v>牛皮躺椅</v>
      </c>
      <c r="E158" s="88" t="s">
        <v>19</v>
      </c>
      <c r="F158" s="89">
        <v>1</v>
      </c>
      <c r="G158" s="90"/>
      <c r="H158" s="91" t="str">
        <f>原表!G97</f>
        <v>2009.05.31</v>
      </c>
      <c r="I158" s="104">
        <f>原表!E97</f>
        <v>2300</v>
      </c>
      <c r="J158" s="105">
        <f>原表!E97-原表!F97</f>
        <v>115</v>
      </c>
      <c r="K158" s="106"/>
      <c r="L158" s="107"/>
      <c r="M158" s="108"/>
      <c r="N158" s="109"/>
      <c r="O158" s="110"/>
      <c r="P158" s="111">
        <f t="shared" si="2"/>
        <v>0.05</v>
      </c>
    </row>
    <row r="159" spans="1:16">
      <c r="A159" s="87">
        <f>原表!A98</f>
        <v>97</v>
      </c>
      <c r="B159" s="87">
        <f>原表!B98</f>
        <v>205</v>
      </c>
      <c r="C159" s="87" t="str">
        <f>原表!C98</f>
        <v>办公用设备</v>
      </c>
      <c r="D159" s="87" t="str">
        <f>原表!D98</f>
        <v>钢架沙发</v>
      </c>
      <c r="E159" s="88" t="s">
        <v>19</v>
      </c>
      <c r="F159" s="89">
        <v>1</v>
      </c>
      <c r="G159" s="90"/>
      <c r="H159" s="91" t="str">
        <f>原表!G98</f>
        <v>2009.05.31</v>
      </c>
      <c r="I159" s="104">
        <f>原表!E98</f>
        <v>500</v>
      </c>
      <c r="J159" s="105">
        <f>原表!E98-原表!F98</f>
        <v>25</v>
      </c>
      <c r="K159" s="106"/>
      <c r="L159" s="107"/>
      <c r="M159" s="108"/>
      <c r="N159" s="109"/>
      <c r="O159" s="110"/>
      <c r="P159" s="111">
        <f t="shared" si="2"/>
        <v>0.05</v>
      </c>
    </row>
    <row r="160" spans="1:16">
      <c r="A160" s="87">
        <f>原表!A99</f>
        <v>98</v>
      </c>
      <c r="B160" s="87">
        <f>原表!B99</f>
        <v>209</v>
      </c>
      <c r="C160" s="87" t="str">
        <f>原表!C99</f>
        <v>办公用设备</v>
      </c>
      <c r="D160" s="87" t="str">
        <f>原表!D99</f>
        <v>茶几</v>
      </c>
      <c r="E160" s="88" t="s">
        <v>19</v>
      </c>
      <c r="F160" s="89">
        <v>1</v>
      </c>
      <c r="G160" s="90"/>
      <c r="H160" s="91" t="str">
        <f>原表!G99</f>
        <v>2009.05.31</v>
      </c>
      <c r="I160" s="104">
        <f>原表!E99</f>
        <v>200</v>
      </c>
      <c r="J160" s="105">
        <f>原表!E99-原表!F99</f>
        <v>10</v>
      </c>
      <c r="K160" s="106"/>
      <c r="L160" s="107"/>
      <c r="M160" s="108"/>
      <c r="N160" s="109"/>
      <c r="O160" s="110"/>
      <c r="P160" s="111">
        <f t="shared" si="2"/>
        <v>0.05</v>
      </c>
    </row>
    <row r="161" spans="1:16">
      <c r="A161" s="87">
        <f>原表!A100</f>
        <v>99</v>
      </c>
      <c r="B161" s="87">
        <f>原表!B100</f>
        <v>210</v>
      </c>
      <c r="C161" s="87" t="str">
        <f>原表!C100</f>
        <v>办公用设备</v>
      </c>
      <c r="D161" s="87" t="str">
        <f>原表!D100</f>
        <v>办公椅</v>
      </c>
      <c r="E161" s="88" t="s">
        <v>19</v>
      </c>
      <c r="F161" s="89">
        <v>1</v>
      </c>
      <c r="G161" s="90"/>
      <c r="H161" s="91" t="str">
        <f>原表!G100</f>
        <v>2009.05.31</v>
      </c>
      <c r="I161" s="104">
        <f>原表!E100</f>
        <v>150</v>
      </c>
      <c r="J161" s="105">
        <f>原表!E100-原表!F100</f>
        <v>7.5</v>
      </c>
      <c r="K161" s="106"/>
      <c r="L161" s="107"/>
      <c r="M161" s="108"/>
      <c r="N161" s="109"/>
      <c r="O161" s="110"/>
      <c r="P161" s="111">
        <f t="shared" si="2"/>
        <v>0.05</v>
      </c>
    </row>
    <row r="162" spans="1:16">
      <c r="A162" s="87">
        <f>原表!A101</f>
        <v>100</v>
      </c>
      <c r="B162" s="87">
        <f>原表!B101</f>
        <v>211</v>
      </c>
      <c r="C162" s="87" t="str">
        <f>原表!C101</f>
        <v>办公用设备</v>
      </c>
      <c r="D162" s="87" t="str">
        <f>原表!D101</f>
        <v>办公椅</v>
      </c>
      <c r="E162" s="88" t="s">
        <v>19</v>
      </c>
      <c r="F162" s="89">
        <v>1</v>
      </c>
      <c r="G162" s="90"/>
      <c r="H162" s="91" t="str">
        <f>原表!G101</f>
        <v>2009.05.31</v>
      </c>
      <c r="I162" s="104">
        <f>原表!E101</f>
        <v>150</v>
      </c>
      <c r="J162" s="105">
        <f>原表!E101-原表!F101</f>
        <v>7.5</v>
      </c>
      <c r="K162" s="106"/>
      <c r="L162" s="107"/>
      <c r="M162" s="108"/>
      <c r="N162" s="109"/>
      <c r="O162" s="110"/>
      <c r="P162" s="111">
        <f t="shared" si="2"/>
        <v>0.05</v>
      </c>
    </row>
    <row r="163" spans="1:16">
      <c r="A163" s="87">
        <f>原表!A102</f>
        <v>101</v>
      </c>
      <c r="B163" s="87">
        <f>原表!B102</f>
        <v>212</v>
      </c>
      <c r="C163" s="87" t="str">
        <f>原表!C102</f>
        <v>办公用设备</v>
      </c>
      <c r="D163" s="87" t="str">
        <f>原表!D102</f>
        <v>办公椅</v>
      </c>
      <c r="E163" s="88" t="s">
        <v>19</v>
      </c>
      <c r="F163" s="89">
        <v>1</v>
      </c>
      <c r="G163" s="90"/>
      <c r="H163" s="91" t="str">
        <f>原表!G102</f>
        <v>2009.05.31</v>
      </c>
      <c r="I163" s="104">
        <f>原表!E102</f>
        <v>150</v>
      </c>
      <c r="J163" s="105">
        <f>原表!E102-原表!F102</f>
        <v>7.5</v>
      </c>
      <c r="K163" s="106"/>
      <c r="L163" s="107"/>
      <c r="M163" s="108"/>
      <c r="N163" s="109"/>
      <c r="O163" s="110"/>
      <c r="P163" s="111">
        <f t="shared" si="2"/>
        <v>0.05</v>
      </c>
    </row>
    <row r="164" spans="1:16">
      <c r="A164" s="87">
        <f>原表!A103</f>
        <v>102</v>
      </c>
      <c r="B164" s="87">
        <f>原表!B103</f>
        <v>213</v>
      </c>
      <c r="C164" s="87" t="str">
        <f>原表!C103</f>
        <v>办公用设备</v>
      </c>
      <c r="D164" s="87" t="str">
        <f>原表!D103</f>
        <v>办公椅</v>
      </c>
      <c r="E164" s="88" t="s">
        <v>19</v>
      </c>
      <c r="F164" s="89">
        <v>1</v>
      </c>
      <c r="G164" s="90"/>
      <c r="H164" s="91" t="str">
        <f>原表!G103</f>
        <v>2009.05.31</v>
      </c>
      <c r="I164" s="104">
        <f>原表!E103</f>
        <v>150</v>
      </c>
      <c r="J164" s="105">
        <f>原表!E103-原表!F103</f>
        <v>7.5</v>
      </c>
      <c r="K164" s="106"/>
      <c r="L164" s="107"/>
      <c r="M164" s="108"/>
      <c r="N164" s="109"/>
      <c r="O164" s="110"/>
      <c r="P164" s="111">
        <f t="shared" si="2"/>
        <v>0.05</v>
      </c>
    </row>
    <row r="165" spans="1:16">
      <c r="A165" s="87">
        <f>原表!A104</f>
        <v>103</v>
      </c>
      <c r="B165" s="87">
        <f>原表!B104</f>
        <v>243</v>
      </c>
      <c r="C165" s="87" t="str">
        <f>原表!C104</f>
        <v>其他电器设备</v>
      </c>
      <c r="D165" s="87" t="str">
        <f>原表!D104</f>
        <v>汉王考勤机</v>
      </c>
      <c r="E165" s="88" t="s">
        <v>19</v>
      </c>
      <c r="F165" s="89">
        <v>1</v>
      </c>
      <c r="G165" s="90"/>
      <c r="H165" s="91" t="str">
        <f>原表!G104</f>
        <v>2011.12.31</v>
      </c>
      <c r="I165" s="104">
        <f>原表!E104</f>
        <v>2800</v>
      </c>
      <c r="J165" s="105">
        <f>原表!E104-原表!F104</f>
        <v>140</v>
      </c>
      <c r="K165" s="106"/>
      <c r="L165" s="107"/>
      <c r="M165" s="108"/>
      <c r="N165" s="109"/>
      <c r="O165" s="110"/>
      <c r="P165" s="111">
        <f t="shared" si="2"/>
        <v>0.05</v>
      </c>
    </row>
    <row r="166" spans="1:16">
      <c r="A166" s="87">
        <f>原表!A105</f>
        <v>104</v>
      </c>
      <c r="B166" s="87">
        <f>原表!B105</f>
        <v>248</v>
      </c>
      <c r="C166" s="87" t="str">
        <f>原表!C105</f>
        <v>办公用设备</v>
      </c>
      <c r="D166" s="87" t="str">
        <f>原表!D105</f>
        <v>办公桌一套</v>
      </c>
      <c r="E166" s="88" t="s">
        <v>19</v>
      </c>
      <c r="F166" s="89">
        <v>1</v>
      </c>
      <c r="G166" s="90"/>
      <c r="H166" s="91" t="str">
        <f>原表!G105</f>
        <v>2012.03.31</v>
      </c>
      <c r="I166" s="104">
        <f>原表!E105</f>
        <v>950</v>
      </c>
      <c r="J166" s="105">
        <f>原表!E105-原表!F105</f>
        <v>47.5</v>
      </c>
      <c r="K166" s="106"/>
      <c r="L166" s="107"/>
      <c r="M166" s="108"/>
      <c r="N166" s="109"/>
      <c r="O166" s="110"/>
      <c r="P166" s="111">
        <f t="shared" si="2"/>
        <v>0.05</v>
      </c>
    </row>
    <row r="167" spans="1:16">
      <c r="A167" s="87">
        <f>原表!A106</f>
        <v>105</v>
      </c>
      <c r="B167" s="87">
        <f>原表!B106</f>
        <v>146</v>
      </c>
      <c r="C167" s="125" t="str">
        <f>原表!C106</f>
        <v>建筑物</v>
      </c>
      <c r="D167" s="87" t="str">
        <f>原表!D106</f>
        <v>屋顶花园</v>
      </c>
      <c r="E167" s="88" t="s">
        <v>114</v>
      </c>
      <c r="F167" s="89">
        <v>1</v>
      </c>
      <c r="G167" s="90"/>
      <c r="H167" s="91" t="str">
        <f>原表!G106</f>
        <v>2003.10.24</v>
      </c>
      <c r="I167" s="104">
        <f>原表!E106</f>
        <v>26133</v>
      </c>
      <c r="J167" s="105">
        <f>原表!E106-原表!F106</f>
        <v>17874.34</v>
      </c>
      <c r="K167" s="106"/>
      <c r="L167" s="107"/>
      <c r="M167" s="108"/>
      <c r="N167" s="109"/>
      <c r="O167" s="147" t="s">
        <v>115</v>
      </c>
      <c r="P167" s="111">
        <f t="shared" si="2"/>
        <v>0.68</v>
      </c>
    </row>
    <row r="168" spans="1:16">
      <c r="A168" s="87">
        <f>原表!A107</f>
        <v>106</v>
      </c>
      <c r="B168" s="87">
        <f>原表!B107</f>
        <v>150</v>
      </c>
      <c r="C168" s="125" t="str">
        <f>原表!C107</f>
        <v>建筑物</v>
      </c>
      <c r="D168" s="87"/>
      <c r="E168" s="88" t="s">
        <v>114</v>
      </c>
      <c r="F168" s="89">
        <v>1</v>
      </c>
      <c r="G168" s="90"/>
      <c r="H168" s="91" t="str">
        <f>原表!G107</f>
        <v>2004.10.01</v>
      </c>
      <c r="I168" s="104">
        <f>原表!E107</f>
        <v>13703</v>
      </c>
      <c r="J168" s="105">
        <f>原表!E107-原表!F107</f>
        <v>5700.74</v>
      </c>
      <c r="K168" s="106"/>
      <c r="L168" s="107"/>
      <c r="M168" s="108"/>
      <c r="N168" s="109"/>
      <c r="O168" s="128"/>
      <c r="P168" s="111">
        <f t="shared" si="2"/>
        <v>0.42</v>
      </c>
    </row>
    <row r="169" spans="1:16">
      <c r="A169" s="87">
        <f>原表!A108</f>
        <v>107</v>
      </c>
      <c r="B169" s="87">
        <f>原表!B108</f>
        <v>214</v>
      </c>
      <c r="C169" s="87" t="str">
        <f>原表!C108</f>
        <v>空调设备</v>
      </c>
      <c r="D169" s="87" t="str">
        <f>原表!D108</f>
        <v>美的空调</v>
      </c>
      <c r="E169" s="88" t="s">
        <v>19</v>
      </c>
      <c r="F169" s="89">
        <v>1</v>
      </c>
      <c r="G169" s="90"/>
      <c r="H169" s="91" t="str">
        <f>原表!G108</f>
        <v>2009.06.30</v>
      </c>
      <c r="I169" s="104">
        <f>原表!E108</f>
        <v>1860</v>
      </c>
      <c r="J169" s="105">
        <f>原表!E108-原表!F108</f>
        <v>93</v>
      </c>
      <c r="K169" s="106"/>
      <c r="L169" s="107"/>
      <c r="M169" s="108"/>
      <c r="N169" s="109"/>
      <c r="O169" s="110"/>
      <c r="P169" s="111">
        <f t="shared" si="2"/>
        <v>0.05</v>
      </c>
    </row>
    <row r="170" spans="1:16">
      <c r="A170" s="87">
        <f>原表!A109</f>
        <v>108</v>
      </c>
      <c r="B170" s="87">
        <f>原表!B109</f>
        <v>215</v>
      </c>
      <c r="C170" s="87" t="str">
        <f>原表!C109</f>
        <v>办公用设备</v>
      </c>
      <c r="D170" s="87" t="str">
        <f>原表!D109</f>
        <v>办公桌椅</v>
      </c>
      <c r="E170" s="88" t="s">
        <v>19</v>
      </c>
      <c r="F170" s="89">
        <v>1</v>
      </c>
      <c r="G170" s="90"/>
      <c r="H170" s="91" t="str">
        <f>原表!G109</f>
        <v>2009.07.31</v>
      </c>
      <c r="I170" s="104">
        <f>原表!E109</f>
        <v>500</v>
      </c>
      <c r="J170" s="105">
        <f>原表!E109-原表!F109</f>
        <v>25</v>
      </c>
      <c r="K170" s="106"/>
      <c r="L170" s="107"/>
      <c r="M170" s="108"/>
      <c r="N170" s="109"/>
      <c r="O170" s="110"/>
      <c r="P170" s="111">
        <f t="shared" si="2"/>
        <v>0.05</v>
      </c>
    </row>
    <row r="171" spans="1:16">
      <c r="A171" s="87">
        <f>原表!A110</f>
        <v>109</v>
      </c>
      <c r="B171" s="87">
        <f>原表!B110</f>
        <v>216</v>
      </c>
      <c r="C171" s="87" t="str">
        <f>原表!C110</f>
        <v>办公用设备</v>
      </c>
      <c r="D171" s="87" t="str">
        <f>原表!D110</f>
        <v>办公桌椅</v>
      </c>
      <c r="E171" s="88" t="s">
        <v>19</v>
      </c>
      <c r="F171" s="89">
        <v>1</v>
      </c>
      <c r="G171" s="90"/>
      <c r="H171" s="91" t="str">
        <f>原表!G110</f>
        <v>2009.07.31</v>
      </c>
      <c r="I171" s="104">
        <f>原表!E110</f>
        <v>500</v>
      </c>
      <c r="J171" s="105">
        <f>原表!E110-原表!F110</f>
        <v>25</v>
      </c>
      <c r="K171" s="106"/>
      <c r="L171" s="107"/>
      <c r="M171" s="108"/>
      <c r="N171" s="109"/>
      <c r="O171" s="110"/>
      <c r="P171" s="111">
        <f t="shared" si="2"/>
        <v>0.05</v>
      </c>
    </row>
    <row r="172" spans="1:16">
      <c r="A172" s="87">
        <f>原表!A111</f>
        <v>110</v>
      </c>
      <c r="B172" s="87">
        <f>原表!B111</f>
        <v>217</v>
      </c>
      <c r="C172" s="87" t="str">
        <f>原表!C111</f>
        <v>办公用设备</v>
      </c>
      <c r="D172" s="87" t="str">
        <f>原表!D111</f>
        <v>办公桌椅</v>
      </c>
      <c r="E172" s="88" t="s">
        <v>19</v>
      </c>
      <c r="F172" s="89">
        <v>1</v>
      </c>
      <c r="G172" s="90"/>
      <c r="H172" s="91" t="str">
        <f>原表!G111</f>
        <v>2009.07.31</v>
      </c>
      <c r="I172" s="104">
        <f>原表!E111</f>
        <v>500</v>
      </c>
      <c r="J172" s="105">
        <f>原表!E111-原表!F111</f>
        <v>25</v>
      </c>
      <c r="K172" s="106"/>
      <c r="L172" s="107"/>
      <c r="M172" s="108"/>
      <c r="N172" s="109"/>
      <c r="O172" s="110"/>
      <c r="P172" s="111">
        <f t="shared" si="2"/>
        <v>0.05</v>
      </c>
    </row>
    <row r="173" spans="1:16">
      <c r="A173" s="87">
        <f>原表!A112</f>
        <v>111</v>
      </c>
      <c r="B173" s="87">
        <f>原表!B112</f>
        <v>221</v>
      </c>
      <c r="C173" s="87" t="str">
        <f>原表!C112</f>
        <v>办公用设备</v>
      </c>
      <c r="D173" s="87" t="str">
        <f>原表!D112</f>
        <v>电脑桌</v>
      </c>
      <c r="E173" s="88" t="s">
        <v>19</v>
      </c>
      <c r="F173" s="89">
        <v>1</v>
      </c>
      <c r="G173" s="90"/>
      <c r="H173" s="91" t="str">
        <f>原表!G112</f>
        <v>2009.08.31</v>
      </c>
      <c r="I173" s="104">
        <f>原表!E112</f>
        <v>140</v>
      </c>
      <c r="J173" s="105">
        <f>原表!E112-原表!F112</f>
        <v>7.94999999999999</v>
      </c>
      <c r="K173" s="106"/>
      <c r="L173" s="107"/>
      <c r="M173" s="108"/>
      <c r="N173" s="109"/>
      <c r="O173" s="110"/>
      <c r="P173" s="111">
        <f t="shared" si="2"/>
        <v>0.06</v>
      </c>
    </row>
    <row r="174" spans="1:16">
      <c r="A174" s="87">
        <f>原表!A113</f>
        <v>112</v>
      </c>
      <c r="B174" s="87">
        <f>原表!B113</f>
        <v>236</v>
      </c>
      <c r="C174" s="87" t="str">
        <f>原表!C113</f>
        <v>电脑主机</v>
      </c>
      <c r="D174" s="87"/>
      <c r="E174" s="88" t="s">
        <v>19</v>
      </c>
      <c r="F174" s="89">
        <v>1</v>
      </c>
      <c r="G174" s="90"/>
      <c r="H174" s="91" t="str">
        <f>原表!G113</f>
        <v>2011.03.22</v>
      </c>
      <c r="I174" s="104">
        <f>原表!E113</f>
        <v>2460</v>
      </c>
      <c r="J174" s="105">
        <f>原表!E113-原表!F113</f>
        <v>609.4</v>
      </c>
      <c r="K174" s="106"/>
      <c r="L174" s="107"/>
      <c r="M174" s="108"/>
      <c r="N174" s="109"/>
      <c r="O174" s="110"/>
      <c r="P174" s="111">
        <f t="shared" si="2"/>
        <v>0.25</v>
      </c>
    </row>
    <row r="175" spans="1:16">
      <c r="A175" s="87">
        <f>原表!A114</f>
        <v>113</v>
      </c>
      <c r="B175" s="87">
        <f>原表!B114</f>
        <v>237</v>
      </c>
      <c r="C175" s="87" t="str">
        <f>原表!C114</f>
        <v>其他机器设备</v>
      </c>
      <c r="D175" s="87" t="str">
        <f>原表!D114</f>
        <v>HP1319</v>
      </c>
      <c r="E175" s="88" t="s">
        <v>19</v>
      </c>
      <c r="F175" s="89">
        <v>1</v>
      </c>
      <c r="G175" s="90"/>
      <c r="H175" s="91" t="str">
        <f>原表!G114</f>
        <v>2011.06.01</v>
      </c>
      <c r="I175" s="104">
        <f>原表!E114</f>
        <v>2100</v>
      </c>
      <c r="J175" s="105">
        <f>原表!E114-原表!F114</f>
        <v>582.33</v>
      </c>
      <c r="K175" s="106"/>
      <c r="L175" s="107"/>
      <c r="M175" s="108"/>
      <c r="N175" s="109"/>
      <c r="O175" s="110"/>
      <c r="P175" s="111">
        <f t="shared" si="2"/>
        <v>0.28</v>
      </c>
    </row>
    <row r="176" spans="1:16">
      <c r="A176" s="87">
        <f>原表!A115</f>
        <v>114</v>
      </c>
      <c r="B176" s="87">
        <f>原表!B115</f>
        <v>241</v>
      </c>
      <c r="C176" s="87" t="str">
        <f>原表!C115</f>
        <v>办公用设备</v>
      </c>
      <c r="D176" s="125" t="str">
        <f>原表!D115</f>
        <v>09--7</v>
      </c>
      <c r="E176" s="88" t="s">
        <v>19</v>
      </c>
      <c r="F176" s="89">
        <v>1</v>
      </c>
      <c r="G176" s="90"/>
      <c r="H176" s="91" t="str">
        <f>原表!G115</f>
        <v>2011.10.13</v>
      </c>
      <c r="I176" s="104">
        <f>原表!E115</f>
        <v>1500</v>
      </c>
      <c r="J176" s="105">
        <f>原表!E115-原表!F115</f>
        <v>475.35</v>
      </c>
      <c r="K176" s="106"/>
      <c r="L176" s="107"/>
      <c r="M176" s="108"/>
      <c r="N176" s="109"/>
      <c r="O176" s="110"/>
      <c r="P176" s="111">
        <f t="shared" si="2"/>
        <v>0.32</v>
      </c>
    </row>
    <row r="177" spans="1:16">
      <c r="A177" s="87">
        <f>原表!A116</f>
        <v>115</v>
      </c>
      <c r="B177" s="87">
        <f>原表!B116</f>
        <v>246</v>
      </c>
      <c r="C177" s="87" t="str">
        <f>原表!C116</f>
        <v>其他机器设备</v>
      </c>
      <c r="D177" s="87" t="str">
        <f>原表!D116</f>
        <v>电脑</v>
      </c>
      <c r="E177" s="88" t="s">
        <v>19</v>
      </c>
      <c r="F177" s="89">
        <v>1</v>
      </c>
      <c r="G177" s="90"/>
      <c r="H177" s="91" t="str">
        <f>原表!G116</f>
        <v>2012.02.29</v>
      </c>
      <c r="I177" s="104">
        <f>原表!E116</f>
        <v>3850</v>
      </c>
      <c r="J177" s="105">
        <f>原表!E116-原表!F116</f>
        <v>546.7</v>
      </c>
      <c r="K177" s="106"/>
      <c r="L177" s="107"/>
      <c r="M177" s="108"/>
      <c r="N177" s="109"/>
      <c r="O177" s="110"/>
      <c r="P177" s="111">
        <f t="shared" si="2"/>
        <v>0.14</v>
      </c>
    </row>
    <row r="178" spans="1:16">
      <c r="A178" s="87">
        <f>原表!A117</f>
        <v>116</v>
      </c>
      <c r="B178" s="87">
        <f>原表!B117</f>
        <v>247</v>
      </c>
      <c r="C178" s="87" t="str">
        <f>原表!C117</f>
        <v>其他机器设备</v>
      </c>
      <c r="D178" s="87" t="str">
        <f>原表!D117</f>
        <v>沙发、茶几</v>
      </c>
      <c r="E178" s="88" t="s">
        <v>19</v>
      </c>
      <c r="F178" s="129">
        <v>1</v>
      </c>
      <c r="G178" s="90"/>
      <c r="H178" s="91" t="str">
        <f>原表!G117</f>
        <v>2012.02.29</v>
      </c>
      <c r="I178" s="104">
        <f>原表!E117</f>
        <v>1900</v>
      </c>
      <c r="J178" s="105">
        <f>原表!E117-原表!F117</f>
        <v>677.35</v>
      </c>
      <c r="K178" s="106"/>
      <c r="L178" s="107"/>
      <c r="M178" s="108"/>
      <c r="N178" s="109"/>
      <c r="O178" s="110"/>
      <c r="P178" s="111">
        <f t="shared" si="2"/>
        <v>0.36</v>
      </c>
    </row>
    <row r="179" spans="1:16">
      <c r="A179" s="87">
        <f>原表!A118</f>
        <v>117</v>
      </c>
      <c r="B179" s="87">
        <f>原表!B118</f>
        <v>253</v>
      </c>
      <c r="C179" s="87" t="str">
        <f>原表!C118</f>
        <v>装修工程</v>
      </c>
      <c r="D179" s="87"/>
      <c r="E179" s="88" t="s">
        <v>21</v>
      </c>
      <c r="F179" s="89">
        <v>1</v>
      </c>
      <c r="G179" s="90"/>
      <c r="H179" s="91" t="str">
        <f>原表!G118</f>
        <v>2012.06.30</v>
      </c>
      <c r="I179" s="104">
        <f>原表!E118</f>
        <v>236996.76</v>
      </c>
      <c r="J179" s="105">
        <f>原表!E118-原表!F118</f>
        <v>11849.84</v>
      </c>
      <c r="K179" s="106"/>
      <c r="L179" s="107"/>
      <c r="M179" s="108"/>
      <c r="N179" s="109"/>
      <c r="O179" s="146" t="str">
        <f>原表!H118</f>
        <v>装潢转入</v>
      </c>
      <c r="P179" s="111">
        <f t="shared" si="2"/>
        <v>0.05</v>
      </c>
    </row>
    <row r="180" spans="1:16">
      <c r="A180" s="87"/>
      <c r="B180" s="87" t="s">
        <v>22</v>
      </c>
      <c r="C180" s="92" t="s">
        <v>116</v>
      </c>
      <c r="D180" s="92" t="s">
        <v>117</v>
      </c>
      <c r="E180" s="88" t="s">
        <v>114</v>
      </c>
      <c r="F180" s="89">
        <v>1</v>
      </c>
      <c r="G180" s="90"/>
      <c r="H180" s="91" t="s">
        <v>118</v>
      </c>
      <c r="I180" s="104">
        <v>87146</v>
      </c>
      <c r="J180" s="105"/>
      <c r="K180" s="106"/>
      <c r="L180" s="107"/>
      <c r="M180" s="108"/>
      <c r="N180" s="109"/>
      <c r="O180" s="110"/>
      <c r="P180" s="111"/>
    </row>
    <row r="181" spans="1:16">
      <c r="A181" s="87"/>
      <c r="B181" s="93" t="s">
        <v>65</v>
      </c>
      <c r="C181" s="92" t="s">
        <v>119</v>
      </c>
      <c r="D181" s="87"/>
      <c r="E181" s="88" t="s">
        <v>114</v>
      </c>
      <c r="F181" s="89">
        <v>1</v>
      </c>
      <c r="G181" s="90"/>
      <c r="H181" s="91" t="s">
        <v>103</v>
      </c>
      <c r="I181" s="104">
        <f>12*750</f>
        <v>9000</v>
      </c>
      <c r="J181" s="105"/>
      <c r="K181" s="106"/>
      <c r="L181" s="107"/>
      <c r="M181" s="108"/>
      <c r="N181" s="109"/>
      <c r="O181" s="110"/>
      <c r="P181" s="111"/>
    </row>
    <row r="182" spans="1:16">
      <c r="A182" s="87"/>
      <c r="B182" s="93" t="s">
        <v>72</v>
      </c>
      <c r="C182" s="92" t="s">
        <v>120</v>
      </c>
      <c r="D182" s="92" t="s">
        <v>121</v>
      </c>
      <c r="E182" s="88" t="s">
        <v>114</v>
      </c>
      <c r="F182" s="89">
        <v>1</v>
      </c>
      <c r="G182" s="90"/>
      <c r="H182" s="91" t="s">
        <v>122</v>
      </c>
      <c r="I182" s="104">
        <v>35000</v>
      </c>
      <c r="J182" s="105"/>
      <c r="K182" s="106"/>
      <c r="L182" s="107"/>
      <c r="M182" s="108"/>
      <c r="N182" s="109"/>
      <c r="O182" s="110"/>
      <c r="P182" s="111"/>
    </row>
    <row r="183" spans="1:16">
      <c r="A183" s="87"/>
      <c r="B183" s="93" t="s">
        <v>75</v>
      </c>
      <c r="C183" s="92" t="s">
        <v>123</v>
      </c>
      <c r="D183" s="87"/>
      <c r="E183" s="88" t="s">
        <v>124</v>
      </c>
      <c r="F183" s="89">
        <v>80</v>
      </c>
      <c r="G183" s="90"/>
      <c r="H183" s="91" t="s">
        <v>125</v>
      </c>
      <c r="I183" s="104">
        <v>8000</v>
      </c>
      <c r="J183" s="105"/>
      <c r="K183" s="106"/>
      <c r="L183" s="107"/>
      <c r="M183" s="108"/>
      <c r="N183" s="109"/>
      <c r="O183" s="110"/>
      <c r="P183" s="111"/>
    </row>
    <row r="184" spans="1:16">
      <c r="A184" s="87"/>
      <c r="B184" s="93" t="s">
        <v>79</v>
      </c>
      <c r="C184" s="92" t="s">
        <v>126</v>
      </c>
      <c r="D184" s="87"/>
      <c r="E184" s="88" t="s">
        <v>124</v>
      </c>
      <c r="F184" s="89">
        <v>196</v>
      </c>
      <c r="G184" s="90"/>
      <c r="H184" s="91" t="s">
        <v>127</v>
      </c>
      <c r="I184" s="104">
        <v>22540</v>
      </c>
      <c r="J184" s="105"/>
      <c r="K184" s="106"/>
      <c r="L184" s="107"/>
      <c r="M184" s="108"/>
      <c r="N184" s="109"/>
      <c r="O184" s="110"/>
      <c r="P184" s="111"/>
    </row>
    <row r="185" spans="1:16">
      <c r="A185" s="87"/>
      <c r="B185" s="87"/>
      <c r="C185" s="114" t="s">
        <v>128</v>
      </c>
      <c r="D185" s="124"/>
      <c r="E185" s="115"/>
      <c r="F185" s="116"/>
      <c r="G185" s="117"/>
      <c r="H185" s="118"/>
      <c r="I185" s="126"/>
      <c r="J185" s="105"/>
      <c r="K185" s="106"/>
      <c r="L185" s="107"/>
      <c r="M185" s="108"/>
      <c r="N185" s="109"/>
      <c r="O185" s="110"/>
      <c r="P185" s="111"/>
    </row>
    <row r="186" spans="1:16">
      <c r="A186" s="87">
        <f>原表!A119</f>
        <v>118</v>
      </c>
      <c r="B186" s="87">
        <f>原表!B119</f>
        <v>266</v>
      </c>
      <c r="C186" s="87" t="str">
        <f>原表!C119</f>
        <v>其他机器设备</v>
      </c>
      <c r="D186" s="87" t="str">
        <f>原表!D119</f>
        <v>华硕笔记本</v>
      </c>
      <c r="E186" s="88" t="s">
        <v>19</v>
      </c>
      <c r="F186" s="89">
        <v>1</v>
      </c>
      <c r="G186" s="90"/>
      <c r="H186" s="91" t="str">
        <f>原表!G119</f>
        <v>2013.06.30</v>
      </c>
      <c r="I186" s="104">
        <f>原表!E119</f>
        <v>3100</v>
      </c>
      <c r="J186" s="105">
        <f>原表!E119-原表!F119</f>
        <v>699.98</v>
      </c>
      <c r="K186" s="106"/>
      <c r="L186" s="107"/>
      <c r="M186" s="108"/>
      <c r="N186" s="109"/>
      <c r="O186" s="110"/>
      <c r="P186" s="111">
        <f t="shared" si="2"/>
        <v>0.23</v>
      </c>
    </row>
    <row r="187" spans="1:16">
      <c r="A187" s="87">
        <f>原表!A120</f>
        <v>119</v>
      </c>
      <c r="B187" s="87">
        <f>原表!B120</f>
        <v>271</v>
      </c>
      <c r="C187" s="87" t="str">
        <f>原表!C120</f>
        <v>办公用设备</v>
      </c>
      <c r="D187" s="87" t="str">
        <f>原表!D120</f>
        <v>传真机</v>
      </c>
      <c r="E187" s="88" t="s">
        <v>19</v>
      </c>
      <c r="F187" s="89">
        <v>1</v>
      </c>
      <c r="G187" s="90"/>
      <c r="H187" s="91" t="str">
        <f>原表!G120</f>
        <v>2013.10.31</v>
      </c>
      <c r="I187" s="104">
        <f>原表!E120</f>
        <v>2350</v>
      </c>
      <c r="J187" s="105">
        <f>原表!E120-原表!F120</f>
        <v>583.75</v>
      </c>
      <c r="K187" s="106"/>
      <c r="L187" s="107"/>
      <c r="M187" s="108"/>
      <c r="N187" s="109"/>
      <c r="O187" s="110"/>
      <c r="P187" s="111">
        <f t="shared" si="2"/>
        <v>0.25</v>
      </c>
    </row>
    <row r="188" spans="1:16">
      <c r="A188" s="87">
        <f>原表!A121</f>
        <v>120</v>
      </c>
      <c r="B188" s="87">
        <f>原表!B121</f>
        <v>277</v>
      </c>
      <c r="C188" s="87" t="str">
        <f>原表!C121</f>
        <v>厨房用设备</v>
      </c>
      <c r="D188" s="87" t="str">
        <f>原表!D121</f>
        <v>厨具</v>
      </c>
      <c r="E188" s="88" t="s">
        <v>19</v>
      </c>
      <c r="F188" s="89">
        <v>1</v>
      </c>
      <c r="G188" s="90"/>
      <c r="H188" s="91" t="str">
        <f>原表!G121</f>
        <v>2013.12.31</v>
      </c>
      <c r="I188" s="104">
        <f>原表!E121</f>
        <v>20000</v>
      </c>
      <c r="J188" s="105">
        <f>原表!E121-原表!F121</f>
        <v>5638</v>
      </c>
      <c r="K188" s="106"/>
      <c r="L188" s="107"/>
      <c r="M188" s="108"/>
      <c r="N188" s="109"/>
      <c r="O188" s="110"/>
      <c r="P188" s="111">
        <f t="shared" si="2"/>
        <v>0.28</v>
      </c>
    </row>
    <row r="189" spans="1:16">
      <c r="A189" s="87">
        <f>原表!A122</f>
        <v>121</v>
      </c>
      <c r="B189" s="87">
        <f>原表!B122</f>
        <v>292</v>
      </c>
      <c r="C189" s="87" t="str">
        <f>原表!C122</f>
        <v>其他设备</v>
      </c>
      <c r="D189" s="87" t="str">
        <f>原表!D122</f>
        <v>抽排设备</v>
      </c>
      <c r="E189" s="88" t="s">
        <v>19</v>
      </c>
      <c r="F189" s="89">
        <v>1</v>
      </c>
      <c r="G189" s="90"/>
      <c r="H189" s="91" t="str">
        <f>原表!G122</f>
        <v>2014.12.23</v>
      </c>
      <c r="I189" s="104">
        <f>原表!E122</f>
        <v>29770</v>
      </c>
      <c r="J189" s="105">
        <f>原表!E122-原表!F122</f>
        <v>14358.04</v>
      </c>
      <c r="K189" s="106"/>
      <c r="L189" s="107"/>
      <c r="M189" s="108"/>
      <c r="N189" s="109"/>
      <c r="O189" s="110"/>
      <c r="P189" s="111">
        <f t="shared" si="2"/>
        <v>0.48</v>
      </c>
    </row>
    <row r="190" spans="1:16">
      <c r="A190" s="87">
        <f>原表!A123</f>
        <v>122</v>
      </c>
      <c r="B190" s="87">
        <f>原表!B123</f>
        <v>137</v>
      </c>
      <c r="C190" s="125" t="str">
        <f>原表!C123</f>
        <v>桑塔纳小轿车</v>
      </c>
      <c r="D190" s="87" t="str">
        <f>原表!D123</f>
        <v>桑塔纳</v>
      </c>
      <c r="E190" s="88" t="s">
        <v>19</v>
      </c>
      <c r="F190" s="89">
        <v>1</v>
      </c>
      <c r="G190" s="90"/>
      <c r="H190" s="91" t="str">
        <f>原表!G123</f>
        <v>1993.11.01</v>
      </c>
      <c r="I190" s="104">
        <f>原表!E123</f>
        <v>189000</v>
      </c>
      <c r="J190" s="105">
        <f>原表!E123-原表!F123</f>
        <v>9450</v>
      </c>
      <c r="K190" s="106"/>
      <c r="L190" s="107"/>
      <c r="M190" s="108"/>
      <c r="N190" s="109"/>
      <c r="O190" s="146" t="s">
        <v>113</v>
      </c>
      <c r="P190" s="111">
        <f t="shared" si="2"/>
        <v>0.05</v>
      </c>
    </row>
    <row r="191" spans="1:16">
      <c r="A191" s="87">
        <f>原表!A124</f>
        <v>123</v>
      </c>
      <c r="B191" s="87">
        <f>原表!B124</f>
        <v>138</v>
      </c>
      <c r="C191" s="125" t="str">
        <f>原表!C124</f>
        <v>奥迪小轿车</v>
      </c>
      <c r="D191" s="87" t="str">
        <f>原表!D124</f>
        <v>奥迪</v>
      </c>
      <c r="E191" s="88" t="s">
        <v>19</v>
      </c>
      <c r="F191" s="89">
        <v>1</v>
      </c>
      <c r="G191" s="90"/>
      <c r="H191" s="91" t="str">
        <f>原表!G124</f>
        <v>1995.03.01</v>
      </c>
      <c r="I191" s="104">
        <f>原表!E124</f>
        <v>370200</v>
      </c>
      <c r="J191" s="105">
        <f>原表!E124-原表!F124</f>
        <v>18510</v>
      </c>
      <c r="K191" s="106"/>
      <c r="L191" s="107"/>
      <c r="M191" s="108"/>
      <c r="N191" s="109"/>
      <c r="O191" s="146" t="s">
        <v>113</v>
      </c>
      <c r="P191" s="111">
        <f t="shared" si="2"/>
        <v>0.05</v>
      </c>
    </row>
    <row r="192" spans="1:16">
      <c r="A192" s="87">
        <f>原表!A125</f>
        <v>124</v>
      </c>
      <c r="B192" s="87">
        <f>原表!B125</f>
        <v>251</v>
      </c>
      <c r="C192" s="87" t="str">
        <f>原表!C125</f>
        <v>点钞机</v>
      </c>
      <c r="D192" s="87"/>
      <c r="E192" s="88" t="s">
        <v>19</v>
      </c>
      <c r="F192" s="89">
        <v>1</v>
      </c>
      <c r="G192" s="90"/>
      <c r="H192" s="91" t="str">
        <f>原表!G125</f>
        <v>2012.06.30</v>
      </c>
      <c r="I192" s="104">
        <f>原表!E125</f>
        <v>1400</v>
      </c>
      <c r="J192" s="105">
        <f>原表!E125-原表!F125</f>
        <v>70</v>
      </c>
      <c r="K192" s="106"/>
      <c r="L192" s="107"/>
      <c r="M192" s="108"/>
      <c r="N192" s="109"/>
      <c r="O192" s="110"/>
      <c r="P192" s="111">
        <f t="shared" si="2"/>
        <v>0.05</v>
      </c>
    </row>
    <row r="193" spans="1:16">
      <c r="A193" s="87">
        <f>原表!A126</f>
        <v>125</v>
      </c>
      <c r="B193" s="87">
        <f>原表!B126</f>
        <v>258</v>
      </c>
      <c r="C193" s="87" t="str">
        <f>原表!C126</f>
        <v>其他电器设备</v>
      </c>
      <c r="D193" s="87" t="str">
        <f>原表!D126</f>
        <v>读卡器</v>
      </c>
      <c r="E193" s="88" t="s">
        <v>19</v>
      </c>
      <c r="F193" s="89">
        <v>1</v>
      </c>
      <c r="G193" s="90"/>
      <c r="H193" s="91" t="str">
        <f>原表!G126</f>
        <v>2013.01.31</v>
      </c>
      <c r="I193" s="104">
        <f>原表!E126</f>
        <v>1700</v>
      </c>
      <c r="J193" s="105">
        <f>原表!E126-原表!F126</f>
        <v>249.56</v>
      </c>
      <c r="K193" s="106"/>
      <c r="L193" s="107"/>
      <c r="M193" s="108"/>
      <c r="N193" s="109"/>
      <c r="O193" s="110"/>
      <c r="P193" s="111">
        <f t="shared" si="2"/>
        <v>0.15</v>
      </c>
    </row>
    <row r="194" spans="1:16">
      <c r="A194" s="87">
        <f>原表!A127</f>
        <v>126</v>
      </c>
      <c r="B194" s="87">
        <f>原表!B127</f>
        <v>287</v>
      </c>
      <c r="C194" s="87" t="str">
        <f>原表!C127</f>
        <v>其他设备</v>
      </c>
      <c r="D194" s="87" t="str">
        <f>原表!D127</f>
        <v>电脑</v>
      </c>
      <c r="E194" s="88" t="s">
        <v>19</v>
      </c>
      <c r="F194" s="89">
        <v>1</v>
      </c>
      <c r="G194" s="90"/>
      <c r="H194" s="91" t="str">
        <f>原表!G127</f>
        <v>2014.11.30</v>
      </c>
      <c r="I194" s="104">
        <f>原表!E127</f>
        <v>2300</v>
      </c>
      <c r="J194" s="105">
        <f>原表!E127-原表!F127</f>
        <v>253.92</v>
      </c>
      <c r="K194" s="106"/>
      <c r="L194" s="107"/>
      <c r="M194" s="108"/>
      <c r="N194" s="109"/>
      <c r="O194" s="110"/>
      <c r="P194" s="111">
        <f t="shared" si="2"/>
        <v>0.11</v>
      </c>
    </row>
    <row r="195" spans="1:16">
      <c r="A195" s="87">
        <f>原表!A128</f>
        <v>127</v>
      </c>
      <c r="B195" s="87">
        <f>原表!B128</f>
        <v>288</v>
      </c>
      <c r="C195" s="87" t="str">
        <f>原表!C128</f>
        <v>其他设备</v>
      </c>
      <c r="D195" s="87" t="str">
        <f>原表!D128</f>
        <v>电脑</v>
      </c>
      <c r="E195" s="88" t="s">
        <v>19</v>
      </c>
      <c r="F195" s="89">
        <v>1</v>
      </c>
      <c r="G195" s="90"/>
      <c r="H195" s="91" t="str">
        <f>原表!G128</f>
        <v>2014.11.30</v>
      </c>
      <c r="I195" s="104">
        <f>原表!E128</f>
        <v>2300</v>
      </c>
      <c r="J195" s="105">
        <f>原表!E128-原表!F128</f>
        <v>253.92</v>
      </c>
      <c r="K195" s="106"/>
      <c r="L195" s="107"/>
      <c r="M195" s="108"/>
      <c r="N195" s="109"/>
      <c r="O195" s="110"/>
      <c r="P195" s="111">
        <f t="shared" si="2"/>
        <v>0.11</v>
      </c>
    </row>
    <row r="196" spans="1:16">
      <c r="A196" s="87">
        <f>原表!A129</f>
        <v>128</v>
      </c>
      <c r="B196" s="87">
        <f>原表!B129</f>
        <v>270</v>
      </c>
      <c r="C196" s="87" t="str">
        <f>原表!C129</f>
        <v>办公用设备</v>
      </c>
      <c r="D196" s="87" t="str">
        <f>原表!D129</f>
        <v>办公桌椅一套</v>
      </c>
      <c r="E196" s="88" t="s">
        <v>19</v>
      </c>
      <c r="F196" s="89">
        <v>1</v>
      </c>
      <c r="G196" s="90"/>
      <c r="H196" s="91" t="str">
        <f>原表!G129</f>
        <v>2013.09.30</v>
      </c>
      <c r="I196" s="104">
        <f>原表!E129</f>
        <v>930</v>
      </c>
      <c r="J196" s="105">
        <f>原表!E129-原表!F129</f>
        <v>215.62</v>
      </c>
      <c r="K196" s="106"/>
      <c r="L196" s="107"/>
      <c r="M196" s="108"/>
      <c r="N196" s="109"/>
      <c r="O196" s="110"/>
      <c r="P196" s="111">
        <f t="shared" si="2"/>
        <v>0.23</v>
      </c>
    </row>
    <row r="197" spans="1:16">
      <c r="A197" s="87">
        <f>原表!A130</f>
        <v>129</v>
      </c>
      <c r="B197" s="87">
        <f>原表!B130</f>
        <v>310</v>
      </c>
      <c r="C197" s="87" t="str">
        <f>原表!C130</f>
        <v>简易房</v>
      </c>
      <c r="D197" s="87"/>
      <c r="E197" s="130" t="s">
        <v>129</v>
      </c>
      <c r="F197" s="131">
        <v>190</v>
      </c>
      <c r="G197" s="90"/>
      <c r="H197" s="91" t="str">
        <f>原表!G130</f>
        <v>2016.12.21</v>
      </c>
      <c r="I197" s="104">
        <f>原表!E130</f>
        <v>45572.82</v>
      </c>
      <c r="J197" s="105">
        <f>原表!E130-原表!F130</f>
        <v>44552.01</v>
      </c>
      <c r="K197" s="106"/>
      <c r="L197" s="107"/>
      <c r="M197" s="108"/>
      <c r="N197" s="109"/>
      <c r="O197" s="147" t="s">
        <v>130</v>
      </c>
      <c r="P197" s="111">
        <f t="shared" si="2"/>
        <v>0.98</v>
      </c>
    </row>
    <row r="198" spans="1:16">
      <c r="A198" s="87">
        <f>原表!A131</f>
        <v>130</v>
      </c>
      <c r="B198" s="87">
        <f>原表!B131</f>
        <v>311</v>
      </c>
      <c r="C198" s="87" t="str">
        <f>原表!C131</f>
        <v>简易房</v>
      </c>
      <c r="D198" s="87"/>
      <c r="E198" s="132"/>
      <c r="F198" s="133"/>
      <c r="G198" s="90"/>
      <c r="H198" s="91" t="str">
        <f>原表!G131</f>
        <v>2016.12.21</v>
      </c>
      <c r="I198" s="104">
        <f>原表!E131</f>
        <v>48398.06</v>
      </c>
      <c r="J198" s="105">
        <f>原表!E131-原表!F131</f>
        <v>47212.33</v>
      </c>
      <c r="K198" s="106"/>
      <c r="L198" s="107"/>
      <c r="M198" s="108"/>
      <c r="N198" s="109"/>
      <c r="O198" s="143"/>
      <c r="P198" s="111">
        <f t="shared" si="2"/>
        <v>0.98</v>
      </c>
    </row>
    <row r="199" spans="1:16">
      <c r="A199" s="87">
        <f>原表!A132</f>
        <v>131</v>
      </c>
      <c r="B199" s="87">
        <f>原表!B132</f>
        <v>312</v>
      </c>
      <c r="C199" s="87" t="str">
        <f>原表!C132</f>
        <v>简易房</v>
      </c>
      <c r="D199" s="87"/>
      <c r="E199" s="132"/>
      <c r="F199" s="133"/>
      <c r="G199" s="90"/>
      <c r="H199" s="91" t="str">
        <f>原表!G132</f>
        <v>2016.12.23</v>
      </c>
      <c r="I199" s="104">
        <f>原表!E132</f>
        <v>43689.32</v>
      </c>
      <c r="J199" s="105">
        <f>原表!E132-原表!F132</f>
        <v>42710.65</v>
      </c>
      <c r="K199" s="106"/>
      <c r="L199" s="107"/>
      <c r="M199" s="108"/>
      <c r="N199" s="109"/>
      <c r="O199" s="143"/>
      <c r="P199" s="111">
        <f t="shared" si="2"/>
        <v>0.98</v>
      </c>
    </row>
    <row r="200" spans="1:16">
      <c r="A200" s="87">
        <f>原表!A133</f>
        <v>132</v>
      </c>
      <c r="B200" s="87">
        <f>原表!B133</f>
        <v>314</v>
      </c>
      <c r="C200" s="87" t="str">
        <f>原表!C133</f>
        <v>简易房</v>
      </c>
      <c r="D200" s="87"/>
      <c r="E200" s="134"/>
      <c r="F200" s="135"/>
      <c r="G200" s="90"/>
      <c r="H200" s="91" t="str">
        <f>原表!G133</f>
        <v>2016.12.23</v>
      </c>
      <c r="I200" s="104">
        <f>原表!E133</f>
        <v>45631.07</v>
      </c>
      <c r="J200" s="105">
        <f>原表!E133-原表!F133</f>
        <v>44608.93</v>
      </c>
      <c r="K200" s="106"/>
      <c r="L200" s="107"/>
      <c r="M200" s="108"/>
      <c r="N200" s="109"/>
      <c r="O200" s="128"/>
      <c r="P200" s="111">
        <f t="shared" si="2"/>
        <v>0.98</v>
      </c>
    </row>
    <row r="201" spans="1:15">
      <c r="A201" s="87"/>
      <c r="B201" s="87"/>
      <c r="C201" s="87"/>
      <c r="D201" s="87"/>
      <c r="E201" s="89"/>
      <c r="F201" s="89"/>
      <c r="G201" s="90"/>
      <c r="H201" s="91"/>
      <c r="I201" s="104"/>
      <c r="J201" s="105"/>
      <c r="K201" s="106"/>
      <c r="L201" s="107"/>
      <c r="M201" s="108"/>
      <c r="N201" s="109"/>
      <c r="O201" s="110"/>
    </row>
    <row r="202" spans="1:15">
      <c r="A202" s="87"/>
      <c r="B202" s="87"/>
      <c r="C202" s="87"/>
      <c r="D202" s="87"/>
      <c r="E202" s="89"/>
      <c r="F202" s="89"/>
      <c r="G202" s="90"/>
      <c r="H202" s="91"/>
      <c r="I202" s="104"/>
      <c r="J202" s="105"/>
      <c r="K202" s="106"/>
      <c r="L202" s="107"/>
      <c r="M202" s="108"/>
      <c r="N202" s="109"/>
      <c r="O202" s="110"/>
    </row>
    <row r="203" ht="25.5" customHeight="1" spans="1:15">
      <c r="A203" s="136" t="str">
        <f>原表!A134</f>
        <v>合    计</v>
      </c>
      <c r="B203" s="137"/>
      <c r="C203" s="138"/>
      <c r="D203" s="139"/>
      <c r="E203" s="140"/>
      <c r="F203" s="140"/>
      <c r="G203" s="141"/>
      <c r="H203" s="142"/>
      <c r="I203" s="144">
        <f>原表!E134</f>
        <v>11910978.91</v>
      </c>
      <c r="J203" s="145">
        <f>原表!E134-原表!F134</f>
        <v>1647683.55000001</v>
      </c>
      <c r="K203" s="106"/>
      <c r="L203" s="107"/>
      <c r="M203" s="108"/>
      <c r="N203" s="109"/>
      <c r="O203" s="110"/>
    </row>
    <row r="204" spans="1:16384">
      <c r="A204" s="64"/>
      <c r="B204" s="64"/>
      <c r="D204" s="65"/>
      <c r="H204" s="65"/>
      <c r="I204" s="64"/>
      <c r="L204" s="65"/>
      <c r="P204" s="65"/>
      <c r="T204" s="65"/>
      <c r="X204" s="65"/>
      <c r="AB204" s="65"/>
      <c r="AF204" s="65"/>
      <c r="AJ204" s="65"/>
      <c r="AN204" s="65"/>
      <c r="AR204" s="65"/>
      <c r="AV204" s="65"/>
      <c r="AZ204" s="65"/>
      <c r="BD204" s="65"/>
      <c r="BH204" s="65"/>
      <c r="BL204" s="65"/>
      <c r="BP204" s="65"/>
      <c r="BT204" s="65"/>
      <c r="BX204" s="65"/>
      <c r="CB204" s="65"/>
      <c r="CF204" s="65"/>
      <c r="CJ204" s="65"/>
      <c r="CN204" s="65"/>
      <c r="CR204" s="65"/>
      <c r="CV204" s="65"/>
      <c r="CZ204" s="65"/>
      <c r="DD204" s="65"/>
      <c r="DH204" s="65"/>
      <c r="DL204" s="65"/>
      <c r="DP204" s="65"/>
      <c r="DT204" s="65"/>
      <c r="DX204" s="65"/>
      <c r="EB204" s="65"/>
      <c r="EF204" s="65"/>
      <c r="EJ204" s="65"/>
      <c r="EN204" s="65"/>
      <c r="ER204" s="65"/>
      <c r="EV204" s="65"/>
      <c r="EZ204" s="65"/>
      <c r="FD204" s="65"/>
      <c r="FH204" s="65"/>
      <c r="FL204" s="65"/>
      <c r="FP204" s="65"/>
      <c r="FT204" s="65"/>
      <c r="FX204" s="65"/>
      <c r="GB204" s="65"/>
      <c r="GF204" s="65"/>
      <c r="GJ204" s="65"/>
      <c r="GN204" s="65"/>
      <c r="GR204" s="65"/>
      <c r="GV204" s="65"/>
      <c r="GZ204" s="65"/>
      <c r="HD204" s="65"/>
      <c r="HH204" s="65"/>
      <c r="HL204" s="65"/>
      <c r="HP204" s="65"/>
      <c r="HT204" s="65"/>
      <c r="HX204" s="65"/>
      <c r="IB204" s="65"/>
      <c r="IF204" s="65"/>
      <c r="IJ204" s="65"/>
      <c r="IN204" s="65"/>
      <c r="IR204" s="65"/>
      <c r="IV204" s="65"/>
      <c r="IZ204" s="65"/>
      <c r="JD204" s="65"/>
      <c r="JH204" s="65"/>
      <c r="JL204" s="65"/>
      <c r="JP204" s="65"/>
      <c r="JT204" s="65"/>
      <c r="JX204" s="65"/>
      <c r="KB204" s="65"/>
      <c r="KF204" s="65"/>
      <c r="KJ204" s="65"/>
      <c r="KN204" s="65"/>
      <c r="KR204" s="65"/>
      <c r="KV204" s="65"/>
      <c r="KZ204" s="65"/>
      <c r="LD204" s="65"/>
      <c r="LH204" s="65"/>
      <c r="LL204" s="65"/>
      <c r="LP204" s="65"/>
      <c r="LT204" s="65"/>
      <c r="LX204" s="65"/>
      <c r="MB204" s="65"/>
      <c r="MF204" s="65"/>
      <c r="MJ204" s="65"/>
      <c r="MN204" s="65"/>
      <c r="MR204" s="65"/>
      <c r="MV204" s="65"/>
      <c r="MZ204" s="65"/>
      <c r="ND204" s="65"/>
      <c r="NH204" s="65"/>
      <c r="NL204" s="65"/>
      <c r="NP204" s="65"/>
      <c r="NT204" s="65"/>
      <c r="NX204" s="65"/>
      <c r="OB204" s="65"/>
      <c r="OF204" s="65"/>
      <c r="OJ204" s="65"/>
      <c r="ON204" s="65"/>
      <c r="OR204" s="65"/>
      <c r="OV204" s="65"/>
      <c r="OZ204" s="65"/>
      <c r="PD204" s="65"/>
      <c r="PH204" s="65"/>
      <c r="PL204" s="65"/>
      <c r="PP204" s="65"/>
      <c r="PT204" s="65"/>
      <c r="PX204" s="65"/>
      <c r="QB204" s="65"/>
      <c r="QF204" s="65"/>
      <c r="QJ204" s="65"/>
      <c r="QN204" s="65"/>
      <c r="QR204" s="65"/>
      <c r="QV204" s="65"/>
      <c r="QZ204" s="65"/>
      <c r="RD204" s="65"/>
      <c r="RH204" s="65"/>
      <c r="RL204" s="65"/>
      <c r="RP204" s="65"/>
      <c r="RT204" s="65"/>
      <c r="RX204" s="65"/>
      <c r="SB204" s="65"/>
      <c r="SF204" s="65"/>
      <c r="SJ204" s="65"/>
      <c r="SN204" s="65"/>
      <c r="SR204" s="65"/>
      <c r="SV204" s="65"/>
      <c r="SZ204" s="65"/>
      <c r="TD204" s="65"/>
      <c r="TH204" s="65"/>
      <c r="TL204" s="65"/>
      <c r="TP204" s="65"/>
      <c r="TT204" s="65"/>
      <c r="TX204" s="65"/>
      <c r="UB204" s="65"/>
      <c r="UF204" s="65"/>
      <c r="UJ204" s="65"/>
      <c r="UN204" s="65"/>
      <c r="UR204" s="65"/>
      <c r="UV204" s="65"/>
      <c r="UZ204" s="65"/>
      <c r="VD204" s="65"/>
      <c r="VH204" s="65"/>
      <c r="VL204" s="65"/>
      <c r="VP204" s="65"/>
      <c r="VT204" s="65"/>
      <c r="VX204" s="65"/>
      <c r="WB204" s="65"/>
      <c r="WF204" s="65"/>
      <c r="WJ204" s="65"/>
      <c r="WN204" s="65"/>
      <c r="WR204" s="65"/>
      <c r="WV204" s="65"/>
      <c r="WZ204" s="65"/>
      <c r="XD204" s="65"/>
      <c r="XH204" s="65"/>
      <c r="XL204" s="65"/>
      <c r="XP204" s="65"/>
      <c r="XT204" s="65"/>
      <c r="XX204" s="65"/>
      <c r="YB204" s="65"/>
      <c r="YF204" s="65"/>
      <c r="YJ204" s="65"/>
      <c r="YN204" s="65"/>
      <c r="YR204" s="65"/>
      <c r="YV204" s="65"/>
      <c r="YZ204" s="65"/>
      <c r="ZD204" s="65"/>
      <c r="ZH204" s="65"/>
      <c r="ZL204" s="65"/>
      <c r="ZP204" s="65"/>
      <c r="ZT204" s="65"/>
      <c r="ZX204" s="65"/>
      <c r="AAB204" s="65"/>
      <c r="AAF204" s="65"/>
      <c r="AAJ204" s="65"/>
      <c r="AAN204" s="65"/>
      <c r="AAR204" s="65"/>
      <c r="AAV204" s="65"/>
      <c r="AAZ204" s="65"/>
      <c r="ABD204" s="65"/>
      <c r="ABH204" s="65"/>
      <c r="ABL204" s="65"/>
      <c r="ABP204" s="65"/>
      <c r="ABT204" s="65"/>
      <c r="ABX204" s="65"/>
      <c r="ACB204" s="65"/>
      <c r="ACF204" s="65"/>
      <c r="ACJ204" s="65"/>
      <c r="ACN204" s="65"/>
      <c r="ACR204" s="65"/>
      <c r="ACV204" s="65"/>
      <c r="ACZ204" s="65"/>
      <c r="ADD204" s="65"/>
      <c r="ADH204" s="65"/>
      <c r="ADL204" s="65"/>
      <c r="ADP204" s="65"/>
      <c r="ADT204" s="65"/>
      <c r="ADX204" s="65"/>
      <c r="AEB204" s="65"/>
      <c r="AEF204" s="65"/>
      <c r="AEJ204" s="65"/>
      <c r="AEN204" s="65"/>
      <c r="AER204" s="65"/>
      <c r="AEV204" s="65"/>
      <c r="AEZ204" s="65"/>
      <c r="AFD204" s="65"/>
      <c r="AFH204" s="65"/>
      <c r="AFL204" s="65"/>
      <c r="AFP204" s="65"/>
      <c r="AFT204" s="65"/>
      <c r="AFX204" s="65"/>
      <c r="AGB204" s="65"/>
      <c r="AGF204" s="65"/>
      <c r="AGJ204" s="65"/>
      <c r="AGN204" s="65"/>
      <c r="AGR204" s="65"/>
      <c r="AGV204" s="65"/>
      <c r="AGZ204" s="65"/>
      <c r="AHD204" s="65"/>
      <c r="AHH204" s="65"/>
      <c r="AHL204" s="65"/>
      <c r="AHP204" s="65"/>
      <c r="AHT204" s="65"/>
      <c r="AHX204" s="65"/>
      <c r="AIB204" s="65"/>
      <c r="AIF204" s="65"/>
      <c r="AIJ204" s="65"/>
      <c r="AIN204" s="65"/>
      <c r="AIR204" s="65"/>
      <c r="AIV204" s="65"/>
      <c r="AIZ204" s="65"/>
      <c r="AJD204" s="65"/>
      <c r="AJH204" s="65"/>
      <c r="AJL204" s="65"/>
      <c r="AJP204" s="65"/>
      <c r="AJT204" s="65"/>
      <c r="AJX204" s="65"/>
      <c r="AKB204" s="65"/>
      <c r="AKF204" s="65"/>
      <c r="AKJ204" s="65"/>
      <c r="AKN204" s="65"/>
      <c r="AKR204" s="65"/>
      <c r="AKV204" s="65"/>
      <c r="AKZ204" s="65"/>
      <c r="ALD204" s="65"/>
      <c r="ALH204" s="65"/>
      <c r="ALL204" s="65"/>
      <c r="ALP204" s="65"/>
      <c r="ALT204" s="65"/>
      <c r="ALX204" s="65"/>
      <c r="AMB204" s="65"/>
      <c r="AMF204" s="65"/>
      <c r="AMJ204" s="65"/>
      <c r="AMN204" s="65"/>
      <c r="AMR204" s="65"/>
      <c r="AMV204" s="65"/>
      <c r="AMZ204" s="65"/>
      <c r="AND204" s="65"/>
      <c r="ANH204" s="65"/>
      <c r="ANL204" s="65"/>
      <c r="ANP204" s="65"/>
      <c r="ANT204" s="65"/>
      <c r="ANX204" s="65"/>
      <c r="AOB204" s="65"/>
      <c r="AOF204" s="65"/>
      <c r="AOJ204" s="65"/>
      <c r="AON204" s="65"/>
      <c r="AOR204" s="65"/>
      <c r="AOV204" s="65"/>
      <c r="AOZ204" s="65"/>
      <c r="APD204" s="65"/>
      <c r="APH204" s="65"/>
      <c r="APL204" s="65"/>
      <c r="APP204" s="65"/>
      <c r="APT204" s="65"/>
      <c r="APX204" s="65"/>
      <c r="AQB204" s="65"/>
      <c r="AQF204" s="65"/>
      <c r="AQJ204" s="65"/>
      <c r="AQN204" s="65"/>
      <c r="AQR204" s="65"/>
      <c r="AQV204" s="65"/>
      <c r="AQZ204" s="65"/>
      <c r="ARD204" s="65"/>
      <c r="ARH204" s="65"/>
      <c r="ARL204" s="65"/>
      <c r="ARP204" s="65"/>
      <c r="ART204" s="65"/>
      <c r="ARX204" s="65"/>
      <c r="ASB204" s="65"/>
      <c r="ASF204" s="65"/>
      <c r="ASJ204" s="65"/>
      <c r="ASN204" s="65"/>
      <c r="ASR204" s="65"/>
      <c r="ASV204" s="65"/>
      <c r="ASZ204" s="65"/>
      <c r="ATD204" s="65"/>
      <c r="ATH204" s="65"/>
      <c r="ATL204" s="65"/>
      <c r="ATP204" s="65"/>
      <c r="ATT204" s="65"/>
      <c r="ATX204" s="65"/>
      <c r="AUB204" s="65"/>
      <c r="AUF204" s="65"/>
      <c r="AUJ204" s="65"/>
      <c r="AUN204" s="65"/>
      <c r="AUR204" s="65"/>
      <c r="AUV204" s="65"/>
      <c r="AUZ204" s="65"/>
      <c r="AVD204" s="65"/>
      <c r="AVH204" s="65"/>
      <c r="AVL204" s="65"/>
      <c r="AVP204" s="65"/>
      <c r="AVT204" s="65"/>
      <c r="AVX204" s="65"/>
      <c r="AWB204" s="65"/>
      <c r="AWF204" s="65"/>
      <c r="AWJ204" s="65"/>
      <c r="AWN204" s="65"/>
      <c r="AWR204" s="65"/>
      <c r="AWV204" s="65"/>
      <c r="AWZ204" s="65"/>
      <c r="AXD204" s="65"/>
      <c r="AXH204" s="65"/>
      <c r="AXL204" s="65"/>
      <c r="AXP204" s="65"/>
      <c r="AXT204" s="65"/>
      <c r="AXX204" s="65"/>
      <c r="AYB204" s="65"/>
      <c r="AYF204" s="65"/>
      <c r="AYJ204" s="65"/>
      <c r="AYN204" s="65"/>
      <c r="AYR204" s="65"/>
      <c r="AYV204" s="65"/>
      <c r="AYZ204" s="65"/>
      <c r="AZD204" s="65"/>
      <c r="AZH204" s="65"/>
      <c r="AZL204" s="65"/>
      <c r="AZP204" s="65"/>
      <c r="AZT204" s="65"/>
      <c r="AZX204" s="65"/>
      <c r="BAB204" s="65"/>
      <c r="BAF204" s="65"/>
      <c r="BAJ204" s="65"/>
      <c r="BAN204" s="65"/>
      <c r="BAR204" s="65"/>
      <c r="BAV204" s="65"/>
      <c r="BAZ204" s="65"/>
      <c r="BBD204" s="65"/>
      <c r="BBH204" s="65"/>
      <c r="BBL204" s="65"/>
      <c r="BBP204" s="65"/>
      <c r="BBT204" s="65"/>
      <c r="BBX204" s="65"/>
      <c r="BCB204" s="65"/>
      <c r="BCF204" s="65"/>
      <c r="BCJ204" s="65"/>
      <c r="BCN204" s="65"/>
      <c r="BCR204" s="65"/>
      <c r="BCV204" s="65"/>
      <c r="BCZ204" s="65"/>
      <c r="BDD204" s="65"/>
      <c r="BDH204" s="65"/>
      <c r="BDL204" s="65"/>
      <c r="BDP204" s="65"/>
      <c r="BDT204" s="65"/>
      <c r="BDX204" s="65"/>
      <c r="BEB204" s="65"/>
      <c r="BEF204" s="65"/>
      <c r="BEJ204" s="65"/>
      <c r="BEN204" s="65"/>
      <c r="BER204" s="65"/>
      <c r="BEV204" s="65"/>
      <c r="BEZ204" s="65"/>
      <c r="BFD204" s="65"/>
      <c r="BFH204" s="65"/>
      <c r="BFL204" s="65"/>
      <c r="BFP204" s="65"/>
      <c r="BFT204" s="65"/>
      <c r="BFX204" s="65"/>
      <c r="BGB204" s="65"/>
      <c r="BGF204" s="65"/>
      <c r="BGJ204" s="65"/>
      <c r="BGN204" s="65"/>
      <c r="BGR204" s="65"/>
      <c r="BGV204" s="65"/>
      <c r="BGZ204" s="65"/>
      <c r="BHD204" s="65"/>
      <c r="BHH204" s="65"/>
      <c r="BHL204" s="65"/>
      <c r="BHP204" s="65"/>
      <c r="BHT204" s="65"/>
      <c r="BHX204" s="65"/>
      <c r="BIB204" s="65"/>
      <c r="BIF204" s="65"/>
      <c r="BIJ204" s="65"/>
      <c r="BIN204" s="65"/>
      <c r="BIR204" s="65"/>
      <c r="BIV204" s="65"/>
      <c r="BIZ204" s="65"/>
      <c r="BJD204" s="65"/>
      <c r="BJH204" s="65"/>
      <c r="BJL204" s="65"/>
      <c r="BJP204" s="65"/>
      <c r="BJT204" s="65"/>
      <c r="BJX204" s="65"/>
      <c r="BKB204" s="65"/>
      <c r="BKF204" s="65"/>
      <c r="BKJ204" s="65"/>
      <c r="BKN204" s="65"/>
      <c r="BKR204" s="65"/>
      <c r="BKV204" s="65"/>
      <c r="BKZ204" s="65"/>
      <c r="BLD204" s="65"/>
      <c r="BLH204" s="65"/>
      <c r="BLL204" s="65"/>
      <c r="BLP204" s="65"/>
      <c r="BLT204" s="65"/>
      <c r="BLX204" s="65"/>
      <c r="BMB204" s="65"/>
      <c r="BMF204" s="65"/>
      <c r="BMJ204" s="65"/>
      <c r="BMN204" s="65"/>
      <c r="BMR204" s="65"/>
      <c r="BMV204" s="65"/>
      <c r="BMZ204" s="65"/>
      <c r="BND204" s="65"/>
      <c r="BNH204" s="65"/>
      <c r="BNL204" s="65"/>
      <c r="BNP204" s="65"/>
      <c r="BNT204" s="65"/>
      <c r="BNX204" s="65"/>
      <c r="BOB204" s="65"/>
      <c r="BOF204" s="65"/>
      <c r="BOJ204" s="65"/>
      <c r="BON204" s="65"/>
      <c r="BOR204" s="65"/>
      <c r="BOV204" s="65"/>
      <c r="BOZ204" s="65"/>
      <c r="BPD204" s="65"/>
      <c r="BPH204" s="65"/>
      <c r="BPL204" s="65"/>
      <c r="BPP204" s="65"/>
      <c r="BPT204" s="65"/>
      <c r="BPX204" s="65"/>
      <c r="BQB204" s="65"/>
      <c r="BQF204" s="65"/>
      <c r="BQJ204" s="65"/>
      <c r="BQN204" s="65"/>
      <c r="BQR204" s="65"/>
      <c r="BQV204" s="65"/>
      <c r="BQZ204" s="65"/>
      <c r="BRD204" s="65"/>
      <c r="BRH204" s="65"/>
      <c r="BRL204" s="65"/>
      <c r="BRP204" s="65"/>
      <c r="BRT204" s="65"/>
      <c r="BRX204" s="65"/>
      <c r="BSB204" s="65"/>
      <c r="BSF204" s="65"/>
      <c r="BSJ204" s="65"/>
      <c r="BSN204" s="65"/>
      <c r="BSR204" s="65"/>
      <c r="BSV204" s="65"/>
      <c r="BSZ204" s="65"/>
      <c r="BTD204" s="65"/>
      <c r="BTH204" s="65"/>
      <c r="BTL204" s="65"/>
      <c r="BTP204" s="65"/>
      <c r="BTT204" s="65"/>
      <c r="BTX204" s="65"/>
      <c r="BUB204" s="65"/>
      <c r="BUF204" s="65"/>
      <c r="BUJ204" s="65"/>
      <c r="BUN204" s="65"/>
      <c r="BUR204" s="65"/>
      <c r="BUV204" s="65"/>
      <c r="BUZ204" s="65"/>
      <c r="BVD204" s="65"/>
      <c r="BVH204" s="65"/>
      <c r="BVL204" s="65"/>
      <c r="BVP204" s="65"/>
      <c r="BVT204" s="65"/>
      <c r="BVX204" s="65"/>
      <c r="BWB204" s="65"/>
      <c r="BWF204" s="65"/>
      <c r="BWJ204" s="65"/>
      <c r="BWN204" s="65"/>
      <c r="BWR204" s="65"/>
      <c r="BWV204" s="65"/>
      <c r="BWZ204" s="65"/>
      <c r="BXD204" s="65"/>
      <c r="BXH204" s="65"/>
      <c r="BXL204" s="65"/>
      <c r="BXP204" s="65"/>
      <c r="BXT204" s="65"/>
      <c r="BXX204" s="65"/>
      <c r="BYB204" s="65"/>
      <c r="BYF204" s="65"/>
      <c r="BYJ204" s="65"/>
      <c r="BYN204" s="65"/>
      <c r="BYR204" s="65"/>
      <c r="BYV204" s="65"/>
      <c r="BYZ204" s="65"/>
      <c r="BZD204" s="65"/>
      <c r="BZH204" s="65"/>
      <c r="BZL204" s="65"/>
      <c r="BZP204" s="65"/>
      <c r="BZT204" s="65"/>
      <c r="BZX204" s="65"/>
      <c r="CAB204" s="65"/>
      <c r="CAF204" s="65"/>
      <c r="CAJ204" s="65"/>
      <c r="CAN204" s="65"/>
      <c r="CAR204" s="65"/>
      <c r="CAV204" s="65"/>
      <c r="CAZ204" s="65"/>
      <c r="CBD204" s="65"/>
      <c r="CBH204" s="65"/>
      <c r="CBL204" s="65"/>
      <c r="CBP204" s="65"/>
      <c r="CBT204" s="65"/>
      <c r="CBX204" s="65"/>
      <c r="CCB204" s="65"/>
      <c r="CCF204" s="65"/>
      <c r="CCJ204" s="65"/>
      <c r="CCN204" s="65"/>
      <c r="CCR204" s="65"/>
      <c r="CCV204" s="65"/>
      <c r="CCZ204" s="65"/>
      <c r="CDD204" s="65"/>
      <c r="CDH204" s="65"/>
      <c r="CDL204" s="65"/>
      <c r="CDP204" s="65"/>
      <c r="CDT204" s="65"/>
      <c r="CDX204" s="65"/>
      <c r="CEB204" s="65"/>
      <c r="CEF204" s="65"/>
      <c r="CEJ204" s="65"/>
      <c r="CEN204" s="65"/>
      <c r="CER204" s="65"/>
      <c r="CEV204" s="65"/>
      <c r="CEZ204" s="65"/>
      <c r="CFD204" s="65"/>
      <c r="CFH204" s="65"/>
      <c r="CFL204" s="65"/>
      <c r="CFP204" s="65"/>
      <c r="CFT204" s="65"/>
      <c r="CFX204" s="65"/>
      <c r="CGB204" s="65"/>
      <c r="CGF204" s="65"/>
      <c r="CGJ204" s="65"/>
      <c r="CGN204" s="65"/>
      <c r="CGR204" s="65"/>
      <c r="CGV204" s="65"/>
      <c r="CGZ204" s="65"/>
      <c r="CHD204" s="65"/>
      <c r="CHH204" s="65"/>
      <c r="CHL204" s="65"/>
      <c r="CHP204" s="65"/>
      <c r="CHT204" s="65"/>
      <c r="CHX204" s="65"/>
      <c r="CIB204" s="65"/>
      <c r="CIF204" s="65"/>
      <c r="CIJ204" s="65"/>
      <c r="CIN204" s="65"/>
      <c r="CIR204" s="65"/>
      <c r="CIV204" s="65"/>
      <c r="CIZ204" s="65"/>
      <c r="CJD204" s="65"/>
      <c r="CJH204" s="65"/>
      <c r="CJL204" s="65"/>
      <c r="CJP204" s="65"/>
      <c r="CJT204" s="65"/>
      <c r="CJX204" s="65"/>
      <c r="CKB204" s="65"/>
      <c r="CKF204" s="65"/>
      <c r="CKJ204" s="65"/>
      <c r="CKN204" s="65"/>
      <c r="CKR204" s="65"/>
      <c r="CKV204" s="65"/>
      <c r="CKZ204" s="65"/>
      <c r="CLD204" s="65"/>
      <c r="CLH204" s="65"/>
      <c r="CLL204" s="65"/>
      <c r="CLP204" s="65"/>
      <c r="CLT204" s="65"/>
      <c r="CLX204" s="65"/>
      <c r="CMB204" s="65"/>
      <c r="CMF204" s="65"/>
      <c r="CMJ204" s="65"/>
      <c r="CMN204" s="65"/>
      <c r="CMR204" s="65"/>
      <c r="CMV204" s="65"/>
      <c r="CMZ204" s="65"/>
      <c r="CND204" s="65"/>
      <c r="CNH204" s="65"/>
      <c r="CNL204" s="65"/>
      <c r="CNP204" s="65"/>
      <c r="CNT204" s="65"/>
      <c r="CNX204" s="65"/>
      <c r="COB204" s="65"/>
      <c r="COF204" s="65"/>
      <c r="COJ204" s="65"/>
      <c r="CON204" s="65"/>
      <c r="COR204" s="65"/>
      <c r="COV204" s="65"/>
      <c r="COZ204" s="65"/>
      <c r="CPD204" s="65"/>
      <c r="CPH204" s="65"/>
      <c r="CPL204" s="65"/>
      <c r="CPP204" s="65"/>
      <c r="CPT204" s="65"/>
      <c r="CPX204" s="65"/>
      <c r="CQB204" s="65"/>
      <c r="CQF204" s="65"/>
      <c r="CQJ204" s="65"/>
      <c r="CQN204" s="65"/>
      <c r="CQR204" s="65"/>
      <c r="CQV204" s="65"/>
      <c r="CQZ204" s="65"/>
      <c r="CRD204" s="65"/>
      <c r="CRH204" s="65"/>
      <c r="CRL204" s="65"/>
      <c r="CRP204" s="65"/>
      <c r="CRT204" s="65"/>
      <c r="CRX204" s="65"/>
      <c r="CSB204" s="65"/>
      <c r="CSF204" s="65"/>
      <c r="CSJ204" s="65"/>
      <c r="CSN204" s="65"/>
      <c r="CSR204" s="65"/>
      <c r="CSV204" s="65"/>
      <c r="CSZ204" s="65"/>
      <c r="CTD204" s="65"/>
      <c r="CTH204" s="65"/>
      <c r="CTL204" s="65"/>
      <c r="CTP204" s="65"/>
      <c r="CTT204" s="65"/>
      <c r="CTX204" s="65"/>
      <c r="CUB204" s="65"/>
      <c r="CUF204" s="65"/>
      <c r="CUJ204" s="65"/>
      <c r="CUN204" s="65"/>
      <c r="CUR204" s="65"/>
      <c r="CUV204" s="65"/>
      <c r="CUZ204" s="65"/>
      <c r="CVD204" s="65"/>
      <c r="CVH204" s="65"/>
      <c r="CVL204" s="65"/>
      <c r="CVP204" s="65"/>
      <c r="CVT204" s="65"/>
      <c r="CVX204" s="65"/>
      <c r="CWB204" s="65"/>
      <c r="CWF204" s="65"/>
      <c r="CWJ204" s="65"/>
      <c r="CWN204" s="65"/>
      <c r="CWR204" s="65"/>
      <c r="CWV204" s="65"/>
      <c r="CWZ204" s="65"/>
      <c r="CXD204" s="65"/>
      <c r="CXH204" s="65"/>
      <c r="CXL204" s="65"/>
      <c r="CXP204" s="65"/>
      <c r="CXT204" s="65"/>
      <c r="CXX204" s="65"/>
      <c r="CYB204" s="65"/>
      <c r="CYF204" s="65"/>
      <c r="CYJ204" s="65"/>
      <c r="CYN204" s="65"/>
      <c r="CYR204" s="65"/>
      <c r="CYV204" s="65"/>
      <c r="CYZ204" s="65"/>
      <c r="CZD204" s="65"/>
      <c r="CZH204" s="65"/>
      <c r="CZL204" s="65"/>
      <c r="CZP204" s="65"/>
      <c r="CZT204" s="65"/>
      <c r="CZX204" s="65"/>
      <c r="DAB204" s="65"/>
      <c r="DAF204" s="65"/>
      <c r="DAJ204" s="65"/>
      <c r="DAN204" s="65"/>
      <c r="DAR204" s="65"/>
      <c r="DAV204" s="65"/>
      <c r="DAZ204" s="65"/>
      <c r="DBD204" s="65"/>
      <c r="DBH204" s="65"/>
      <c r="DBL204" s="65"/>
      <c r="DBP204" s="65"/>
      <c r="DBT204" s="65"/>
      <c r="DBX204" s="65"/>
      <c r="DCB204" s="65"/>
      <c r="DCF204" s="65"/>
      <c r="DCJ204" s="65"/>
      <c r="DCN204" s="65"/>
      <c r="DCR204" s="65"/>
      <c r="DCV204" s="65"/>
      <c r="DCZ204" s="65"/>
      <c r="DDD204" s="65"/>
      <c r="DDH204" s="65"/>
      <c r="DDL204" s="65"/>
      <c r="DDP204" s="65"/>
      <c r="DDT204" s="65"/>
      <c r="DDX204" s="65"/>
      <c r="DEB204" s="65"/>
      <c r="DEF204" s="65"/>
      <c r="DEJ204" s="65"/>
      <c r="DEN204" s="65"/>
      <c r="DER204" s="65"/>
      <c r="DEV204" s="65"/>
      <c r="DEZ204" s="65"/>
      <c r="DFD204" s="65"/>
      <c r="DFH204" s="65"/>
      <c r="DFL204" s="65"/>
      <c r="DFP204" s="65"/>
      <c r="DFT204" s="65"/>
      <c r="DFX204" s="65"/>
      <c r="DGB204" s="65"/>
      <c r="DGF204" s="65"/>
      <c r="DGJ204" s="65"/>
      <c r="DGN204" s="65"/>
      <c r="DGR204" s="65"/>
      <c r="DGV204" s="65"/>
      <c r="DGZ204" s="65"/>
      <c r="DHD204" s="65"/>
      <c r="DHH204" s="65"/>
      <c r="DHL204" s="65"/>
      <c r="DHP204" s="65"/>
      <c r="DHT204" s="65"/>
      <c r="DHX204" s="65"/>
      <c r="DIB204" s="65"/>
      <c r="DIF204" s="65"/>
      <c r="DIJ204" s="65"/>
      <c r="DIN204" s="65"/>
      <c r="DIR204" s="65"/>
      <c r="DIV204" s="65"/>
      <c r="DIZ204" s="65"/>
      <c r="DJD204" s="65"/>
      <c r="DJH204" s="65"/>
      <c r="DJL204" s="65"/>
      <c r="DJP204" s="65"/>
      <c r="DJT204" s="65"/>
      <c r="DJX204" s="65"/>
      <c r="DKB204" s="65"/>
      <c r="DKF204" s="65"/>
      <c r="DKJ204" s="65"/>
      <c r="DKN204" s="65"/>
      <c r="DKR204" s="65"/>
      <c r="DKV204" s="65"/>
      <c r="DKZ204" s="65"/>
      <c r="DLD204" s="65"/>
      <c r="DLH204" s="65"/>
      <c r="DLL204" s="65"/>
      <c r="DLP204" s="65"/>
      <c r="DLT204" s="65"/>
      <c r="DLX204" s="65"/>
      <c r="DMB204" s="65"/>
      <c r="DMF204" s="65"/>
      <c r="DMJ204" s="65"/>
      <c r="DMN204" s="65"/>
      <c r="DMR204" s="65"/>
      <c r="DMV204" s="65"/>
      <c r="DMZ204" s="65"/>
      <c r="DND204" s="65"/>
      <c r="DNH204" s="65"/>
      <c r="DNL204" s="65"/>
      <c r="DNP204" s="65"/>
      <c r="DNT204" s="65"/>
      <c r="DNX204" s="65"/>
      <c r="DOB204" s="65"/>
      <c r="DOF204" s="65"/>
      <c r="DOJ204" s="65"/>
      <c r="DON204" s="65"/>
      <c r="DOR204" s="65"/>
      <c r="DOV204" s="65"/>
      <c r="DOZ204" s="65"/>
      <c r="DPD204" s="65"/>
      <c r="DPH204" s="65"/>
      <c r="DPL204" s="65"/>
      <c r="DPP204" s="65"/>
      <c r="DPT204" s="65"/>
      <c r="DPX204" s="65"/>
      <c r="DQB204" s="65"/>
      <c r="DQF204" s="65"/>
      <c r="DQJ204" s="65"/>
      <c r="DQN204" s="65"/>
      <c r="DQR204" s="65"/>
      <c r="DQV204" s="65"/>
      <c r="DQZ204" s="65"/>
      <c r="DRD204" s="65"/>
      <c r="DRH204" s="65"/>
      <c r="DRL204" s="65"/>
      <c r="DRP204" s="65"/>
      <c r="DRT204" s="65"/>
      <c r="DRX204" s="65"/>
      <c r="DSB204" s="65"/>
      <c r="DSF204" s="65"/>
      <c r="DSJ204" s="65"/>
      <c r="DSN204" s="65"/>
      <c r="DSR204" s="65"/>
      <c r="DSV204" s="65"/>
      <c r="DSZ204" s="65"/>
      <c r="DTD204" s="65"/>
      <c r="DTH204" s="65"/>
      <c r="DTL204" s="65"/>
      <c r="DTP204" s="65"/>
      <c r="DTT204" s="65"/>
      <c r="DTX204" s="65"/>
      <c r="DUB204" s="65"/>
      <c r="DUF204" s="65"/>
      <c r="DUJ204" s="65"/>
      <c r="DUN204" s="65"/>
      <c r="DUR204" s="65"/>
      <c r="DUV204" s="65"/>
      <c r="DUZ204" s="65"/>
      <c r="DVD204" s="65"/>
      <c r="DVH204" s="65"/>
      <c r="DVL204" s="65"/>
      <c r="DVP204" s="65"/>
      <c r="DVT204" s="65"/>
      <c r="DVX204" s="65"/>
      <c r="DWB204" s="65"/>
      <c r="DWF204" s="65"/>
      <c r="DWJ204" s="65"/>
      <c r="DWN204" s="65"/>
      <c r="DWR204" s="65"/>
      <c r="DWV204" s="65"/>
      <c r="DWZ204" s="65"/>
      <c r="DXD204" s="65"/>
      <c r="DXH204" s="65"/>
      <c r="DXL204" s="65"/>
      <c r="DXP204" s="65"/>
      <c r="DXT204" s="65"/>
      <c r="DXX204" s="65"/>
      <c r="DYB204" s="65"/>
      <c r="DYF204" s="65"/>
      <c r="DYJ204" s="65"/>
      <c r="DYN204" s="65"/>
      <c r="DYR204" s="65"/>
      <c r="DYV204" s="65"/>
      <c r="DYZ204" s="65"/>
      <c r="DZD204" s="65"/>
      <c r="DZH204" s="65"/>
      <c r="DZL204" s="65"/>
      <c r="DZP204" s="65"/>
      <c r="DZT204" s="65"/>
      <c r="DZX204" s="65"/>
      <c r="EAB204" s="65"/>
      <c r="EAF204" s="65"/>
      <c r="EAJ204" s="65"/>
      <c r="EAN204" s="65"/>
      <c r="EAR204" s="65"/>
      <c r="EAV204" s="65"/>
      <c r="EAZ204" s="65"/>
      <c r="EBD204" s="65"/>
      <c r="EBH204" s="65"/>
      <c r="EBL204" s="65"/>
      <c r="EBP204" s="65"/>
      <c r="EBT204" s="65"/>
      <c r="EBX204" s="65"/>
      <c r="ECB204" s="65"/>
      <c r="ECF204" s="65"/>
      <c r="ECJ204" s="65"/>
      <c r="ECN204" s="65"/>
      <c r="ECR204" s="65"/>
      <c r="ECV204" s="65"/>
      <c r="ECZ204" s="65"/>
      <c r="EDD204" s="65"/>
      <c r="EDH204" s="65"/>
      <c r="EDL204" s="65"/>
      <c r="EDP204" s="65"/>
      <c r="EDT204" s="65"/>
      <c r="EDX204" s="65"/>
      <c r="EEB204" s="65"/>
      <c r="EEF204" s="65"/>
      <c r="EEJ204" s="65"/>
      <c r="EEN204" s="65"/>
      <c r="EER204" s="65"/>
      <c r="EEV204" s="65"/>
      <c r="EEZ204" s="65"/>
      <c r="EFD204" s="65"/>
      <c r="EFH204" s="65"/>
      <c r="EFL204" s="65"/>
      <c r="EFP204" s="65"/>
      <c r="EFT204" s="65"/>
      <c r="EFX204" s="65"/>
      <c r="EGB204" s="65"/>
      <c r="EGF204" s="65"/>
      <c r="EGJ204" s="65"/>
      <c r="EGN204" s="65"/>
      <c r="EGR204" s="65"/>
      <c r="EGV204" s="65"/>
      <c r="EGZ204" s="65"/>
      <c r="EHD204" s="65"/>
      <c r="EHH204" s="65"/>
      <c r="EHL204" s="65"/>
      <c r="EHP204" s="65"/>
      <c r="EHT204" s="65"/>
      <c r="EHX204" s="65"/>
      <c r="EIB204" s="65"/>
      <c r="EIF204" s="65"/>
      <c r="EIJ204" s="65"/>
      <c r="EIN204" s="65"/>
      <c r="EIR204" s="65"/>
      <c r="EIV204" s="65"/>
      <c r="EIZ204" s="65"/>
      <c r="EJD204" s="65"/>
      <c r="EJH204" s="65"/>
      <c r="EJL204" s="65"/>
      <c r="EJP204" s="65"/>
      <c r="EJT204" s="65"/>
      <c r="EJX204" s="65"/>
      <c r="EKB204" s="65"/>
      <c r="EKF204" s="65"/>
      <c r="EKJ204" s="65"/>
      <c r="EKN204" s="65"/>
      <c r="EKR204" s="65"/>
      <c r="EKV204" s="65"/>
      <c r="EKZ204" s="65"/>
      <c r="ELD204" s="65"/>
      <c r="ELH204" s="65"/>
      <c r="ELL204" s="65"/>
      <c r="ELP204" s="65"/>
      <c r="ELT204" s="65"/>
      <c r="ELX204" s="65"/>
      <c r="EMB204" s="65"/>
      <c r="EMF204" s="65"/>
      <c r="EMJ204" s="65"/>
      <c r="EMN204" s="65"/>
      <c r="EMR204" s="65"/>
      <c r="EMV204" s="65"/>
      <c r="EMZ204" s="65"/>
      <c r="END204" s="65"/>
      <c r="ENH204" s="65"/>
      <c r="ENL204" s="65"/>
      <c r="ENP204" s="65"/>
      <c r="ENT204" s="65"/>
      <c r="ENX204" s="65"/>
      <c r="EOB204" s="65"/>
      <c r="EOF204" s="65"/>
      <c r="EOJ204" s="65"/>
      <c r="EON204" s="65"/>
      <c r="EOR204" s="65"/>
      <c r="EOV204" s="65"/>
      <c r="EOZ204" s="65"/>
      <c r="EPD204" s="65"/>
      <c r="EPH204" s="65"/>
      <c r="EPL204" s="65"/>
      <c r="EPP204" s="65"/>
      <c r="EPT204" s="65"/>
      <c r="EPX204" s="65"/>
      <c r="EQB204" s="65"/>
      <c r="EQF204" s="65"/>
      <c r="EQJ204" s="65"/>
      <c r="EQN204" s="65"/>
      <c r="EQR204" s="65"/>
      <c r="EQV204" s="65"/>
      <c r="EQZ204" s="65"/>
      <c r="ERD204" s="65"/>
      <c r="ERH204" s="65"/>
      <c r="ERL204" s="65"/>
      <c r="ERP204" s="65"/>
      <c r="ERT204" s="65"/>
      <c r="ERX204" s="65"/>
      <c r="ESB204" s="65"/>
      <c r="ESF204" s="65"/>
      <c r="ESJ204" s="65"/>
      <c r="ESN204" s="65"/>
      <c r="ESR204" s="65"/>
      <c r="ESV204" s="65"/>
      <c r="ESZ204" s="65"/>
      <c r="ETD204" s="65"/>
      <c r="ETH204" s="65"/>
      <c r="ETL204" s="65"/>
      <c r="ETP204" s="65"/>
      <c r="ETT204" s="65"/>
      <c r="ETX204" s="65"/>
      <c r="EUB204" s="65"/>
      <c r="EUF204" s="65"/>
      <c r="EUJ204" s="65"/>
      <c r="EUN204" s="65"/>
      <c r="EUR204" s="65"/>
      <c r="EUV204" s="65"/>
      <c r="EUZ204" s="65"/>
      <c r="EVD204" s="65"/>
      <c r="EVH204" s="65"/>
      <c r="EVL204" s="65"/>
      <c r="EVP204" s="65"/>
      <c r="EVT204" s="65"/>
      <c r="EVX204" s="65"/>
      <c r="EWB204" s="65"/>
      <c r="EWF204" s="65"/>
      <c r="EWJ204" s="65"/>
      <c r="EWN204" s="65"/>
      <c r="EWR204" s="65"/>
      <c r="EWV204" s="65"/>
      <c r="EWZ204" s="65"/>
      <c r="EXD204" s="65"/>
      <c r="EXH204" s="65"/>
      <c r="EXL204" s="65"/>
      <c r="EXP204" s="65"/>
      <c r="EXT204" s="65"/>
      <c r="EXX204" s="65"/>
      <c r="EYB204" s="65"/>
      <c r="EYF204" s="65"/>
      <c r="EYJ204" s="65"/>
      <c r="EYN204" s="65"/>
      <c r="EYR204" s="65"/>
      <c r="EYV204" s="65"/>
      <c r="EYZ204" s="65"/>
      <c r="EZD204" s="65"/>
      <c r="EZH204" s="65"/>
      <c r="EZL204" s="65"/>
      <c r="EZP204" s="65"/>
      <c r="EZT204" s="65"/>
      <c r="EZX204" s="65"/>
      <c r="FAB204" s="65"/>
      <c r="FAF204" s="65"/>
      <c r="FAJ204" s="65"/>
      <c r="FAN204" s="65"/>
      <c r="FAR204" s="65"/>
      <c r="FAV204" s="65"/>
      <c r="FAZ204" s="65"/>
      <c r="FBD204" s="65"/>
      <c r="FBH204" s="65"/>
      <c r="FBL204" s="65"/>
      <c r="FBP204" s="65"/>
      <c r="FBT204" s="65"/>
      <c r="FBX204" s="65"/>
      <c r="FCB204" s="65"/>
      <c r="FCF204" s="65"/>
      <c r="FCJ204" s="65"/>
      <c r="FCN204" s="65"/>
      <c r="FCR204" s="65"/>
      <c r="FCV204" s="65"/>
      <c r="FCZ204" s="65"/>
      <c r="FDD204" s="65"/>
      <c r="FDH204" s="65"/>
      <c r="FDL204" s="65"/>
      <c r="FDP204" s="65"/>
      <c r="FDT204" s="65"/>
      <c r="FDX204" s="65"/>
      <c r="FEB204" s="65"/>
      <c r="FEF204" s="65"/>
      <c r="FEJ204" s="65"/>
      <c r="FEN204" s="65"/>
      <c r="FER204" s="65"/>
      <c r="FEV204" s="65"/>
      <c r="FEZ204" s="65"/>
      <c r="FFD204" s="65"/>
      <c r="FFH204" s="65"/>
      <c r="FFL204" s="65"/>
      <c r="FFP204" s="65"/>
      <c r="FFT204" s="65"/>
      <c r="FFX204" s="65"/>
      <c r="FGB204" s="65"/>
      <c r="FGF204" s="65"/>
      <c r="FGJ204" s="65"/>
      <c r="FGN204" s="65"/>
      <c r="FGR204" s="65"/>
      <c r="FGV204" s="65"/>
      <c r="FGZ204" s="65"/>
      <c r="FHD204" s="65"/>
      <c r="FHH204" s="65"/>
      <c r="FHL204" s="65"/>
      <c r="FHP204" s="65"/>
      <c r="FHT204" s="65"/>
      <c r="FHX204" s="65"/>
      <c r="FIB204" s="65"/>
      <c r="FIF204" s="65"/>
      <c r="FIJ204" s="65"/>
      <c r="FIN204" s="65"/>
      <c r="FIR204" s="65"/>
      <c r="FIV204" s="65"/>
      <c r="FIZ204" s="65"/>
      <c r="FJD204" s="65"/>
      <c r="FJH204" s="65"/>
      <c r="FJL204" s="65"/>
      <c r="FJP204" s="65"/>
      <c r="FJT204" s="65"/>
      <c r="FJX204" s="65"/>
      <c r="FKB204" s="65"/>
      <c r="FKF204" s="65"/>
      <c r="FKJ204" s="65"/>
      <c r="FKN204" s="65"/>
      <c r="FKR204" s="65"/>
      <c r="FKV204" s="65"/>
      <c r="FKZ204" s="65"/>
      <c r="FLD204" s="65"/>
      <c r="FLH204" s="65"/>
      <c r="FLL204" s="65"/>
      <c r="FLP204" s="65"/>
      <c r="FLT204" s="65"/>
      <c r="FLX204" s="65"/>
      <c r="FMB204" s="65"/>
      <c r="FMF204" s="65"/>
      <c r="FMJ204" s="65"/>
      <c r="FMN204" s="65"/>
      <c r="FMR204" s="65"/>
      <c r="FMV204" s="65"/>
      <c r="FMZ204" s="65"/>
      <c r="FND204" s="65"/>
      <c r="FNH204" s="65"/>
      <c r="FNL204" s="65"/>
      <c r="FNP204" s="65"/>
      <c r="FNT204" s="65"/>
      <c r="FNX204" s="65"/>
      <c r="FOB204" s="65"/>
      <c r="FOF204" s="65"/>
      <c r="FOJ204" s="65"/>
      <c r="FON204" s="65"/>
      <c r="FOR204" s="65"/>
      <c r="FOV204" s="65"/>
      <c r="FOZ204" s="65"/>
      <c r="FPD204" s="65"/>
      <c r="FPH204" s="65"/>
      <c r="FPL204" s="65"/>
      <c r="FPP204" s="65"/>
      <c r="FPT204" s="65"/>
      <c r="FPX204" s="65"/>
      <c r="FQB204" s="65"/>
      <c r="FQF204" s="65"/>
      <c r="FQJ204" s="65"/>
      <c r="FQN204" s="65"/>
      <c r="FQR204" s="65"/>
      <c r="FQV204" s="65"/>
      <c r="FQZ204" s="65"/>
      <c r="FRD204" s="65"/>
      <c r="FRH204" s="65"/>
      <c r="FRL204" s="65"/>
      <c r="FRP204" s="65"/>
      <c r="FRT204" s="65"/>
      <c r="FRX204" s="65"/>
      <c r="FSB204" s="65"/>
      <c r="FSF204" s="65"/>
      <c r="FSJ204" s="65"/>
      <c r="FSN204" s="65"/>
      <c r="FSR204" s="65"/>
      <c r="FSV204" s="65"/>
      <c r="FSZ204" s="65"/>
      <c r="FTD204" s="65"/>
      <c r="FTH204" s="65"/>
      <c r="FTL204" s="65"/>
      <c r="FTP204" s="65"/>
      <c r="FTT204" s="65"/>
      <c r="FTX204" s="65"/>
      <c r="FUB204" s="65"/>
      <c r="FUF204" s="65"/>
      <c r="FUJ204" s="65"/>
      <c r="FUN204" s="65"/>
      <c r="FUR204" s="65"/>
      <c r="FUV204" s="65"/>
      <c r="FUZ204" s="65"/>
      <c r="FVD204" s="65"/>
      <c r="FVH204" s="65"/>
      <c r="FVL204" s="65"/>
      <c r="FVP204" s="65"/>
      <c r="FVT204" s="65"/>
      <c r="FVX204" s="65"/>
      <c r="FWB204" s="65"/>
      <c r="FWF204" s="65"/>
      <c r="FWJ204" s="65"/>
      <c r="FWN204" s="65"/>
      <c r="FWR204" s="65"/>
      <c r="FWV204" s="65"/>
      <c r="FWZ204" s="65"/>
      <c r="FXD204" s="65"/>
      <c r="FXH204" s="65"/>
      <c r="FXL204" s="65"/>
      <c r="FXP204" s="65"/>
      <c r="FXT204" s="65"/>
      <c r="FXX204" s="65"/>
      <c r="FYB204" s="65"/>
      <c r="FYF204" s="65"/>
      <c r="FYJ204" s="65"/>
      <c r="FYN204" s="65"/>
      <c r="FYR204" s="65"/>
      <c r="FYV204" s="65"/>
      <c r="FYZ204" s="65"/>
      <c r="FZD204" s="65"/>
      <c r="FZH204" s="65"/>
      <c r="FZL204" s="65"/>
      <c r="FZP204" s="65"/>
      <c r="FZT204" s="65"/>
      <c r="FZX204" s="65"/>
      <c r="GAB204" s="65"/>
      <c r="GAF204" s="65"/>
      <c r="GAJ204" s="65"/>
      <c r="GAN204" s="65"/>
      <c r="GAR204" s="65"/>
      <c r="GAV204" s="65"/>
      <c r="GAZ204" s="65"/>
      <c r="GBD204" s="65"/>
      <c r="GBH204" s="65"/>
      <c r="GBL204" s="65"/>
      <c r="GBP204" s="65"/>
      <c r="GBT204" s="65"/>
      <c r="GBX204" s="65"/>
      <c r="GCB204" s="65"/>
      <c r="GCF204" s="65"/>
      <c r="GCJ204" s="65"/>
      <c r="GCN204" s="65"/>
      <c r="GCR204" s="65"/>
      <c r="GCV204" s="65"/>
      <c r="GCZ204" s="65"/>
      <c r="GDD204" s="65"/>
      <c r="GDH204" s="65"/>
      <c r="GDL204" s="65"/>
      <c r="GDP204" s="65"/>
      <c r="GDT204" s="65"/>
      <c r="GDX204" s="65"/>
      <c r="GEB204" s="65"/>
      <c r="GEF204" s="65"/>
      <c r="GEJ204" s="65"/>
      <c r="GEN204" s="65"/>
      <c r="GER204" s="65"/>
      <c r="GEV204" s="65"/>
      <c r="GEZ204" s="65"/>
      <c r="GFD204" s="65"/>
      <c r="GFH204" s="65"/>
      <c r="GFL204" s="65"/>
      <c r="GFP204" s="65"/>
      <c r="GFT204" s="65"/>
      <c r="GFX204" s="65"/>
      <c r="GGB204" s="65"/>
      <c r="GGF204" s="65"/>
      <c r="GGJ204" s="65"/>
      <c r="GGN204" s="65"/>
      <c r="GGR204" s="65"/>
      <c r="GGV204" s="65"/>
      <c r="GGZ204" s="65"/>
      <c r="GHD204" s="65"/>
      <c r="GHH204" s="65"/>
      <c r="GHL204" s="65"/>
      <c r="GHP204" s="65"/>
      <c r="GHT204" s="65"/>
      <c r="GHX204" s="65"/>
      <c r="GIB204" s="65"/>
      <c r="GIF204" s="65"/>
      <c r="GIJ204" s="65"/>
      <c r="GIN204" s="65"/>
      <c r="GIR204" s="65"/>
      <c r="GIV204" s="65"/>
      <c r="GIZ204" s="65"/>
      <c r="GJD204" s="65"/>
      <c r="GJH204" s="65"/>
      <c r="GJL204" s="65"/>
      <c r="GJP204" s="65"/>
      <c r="GJT204" s="65"/>
      <c r="GJX204" s="65"/>
      <c r="GKB204" s="65"/>
      <c r="GKF204" s="65"/>
      <c r="GKJ204" s="65"/>
      <c r="GKN204" s="65"/>
      <c r="GKR204" s="65"/>
      <c r="GKV204" s="65"/>
      <c r="GKZ204" s="65"/>
      <c r="GLD204" s="65"/>
      <c r="GLH204" s="65"/>
      <c r="GLL204" s="65"/>
      <c r="GLP204" s="65"/>
      <c r="GLT204" s="65"/>
      <c r="GLX204" s="65"/>
      <c r="GMB204" s="65"/>
      <c r="GMF204" s="65"/>
      <c r="GMJ204" s="65"/>
      <c r="GMN204" s="65"/>
      <c r="GMR204" s="65"/>
      <c r="GMV204" s="65"/>
      <c r="GMZ204" s="65"/>
      <c r="GND204" s="65"/>
      <c r="GNH204" s="65"/>
      <c r="GNL204" s="65"/>
      <c r="GNP204" s="65"/>
      <c r="GNT204" s="65"/>
      <c r="GNX204" s="65"/>
      <c r="GOB204" s="65"/>
      <c r="GOF204" s="65"/>
      <c r="GOJ204" s="65"/>
      <c r="GON204" s="65"/>
      <c r="GOR204" s="65"/>
      <c r="GOV204" s="65"/>
      <c r="GOZ204" s="65"/>
      <c r="GPD204" s="65"/>
      <c r="GPH204" s="65"/>
      <c r="GPL204" s="65"/>
      <c r="GPP204" s="65"/>
      <c r="GPT204" s="65"/>
      <c r="GPX204" s="65"/>
      <c r="GQB204" s="65"/>
      <c r="GQF204" s="65"/>
      <c r="GQJ204" s="65"/>
      <c r="GQN204" s="65"/>
      <c r="GQR204" s="65"/>
      <c r="GQV204" s="65"/>
      <c r="GQZ204" s="65"/>
      <c r="GRD204" s="65"/>
      <c r="GRH204" s="65"/>
      <c r="GRL204" s="65"/>
      <c r="GRP204" s="65"/>
      <c r="GRT204" s="65"/>
      <c r="GRX204" s="65"/>
      <c r="GSB204" s="65"/>
      <c r="GSF204" s="65"/>
      <c r="GSJ204" s="65"/>
      <c r="GSN204" s="65"/>
      <c r="GSR204" s="65"/>
      <c r="GSV204" s="65"/>
      <c r="GSZ204" s="65"/>
      <c r="GTD204" s="65"/>
      <c r="GTH204" s="65"/>
      <c r="GTL204" s="65"/>
      <c r="GTP204" s="65"/>
      <c r="GTT204" s="65"/>
      <c r="GTX204" s="65"/>
      <c r="GUB204" s="65"/>
      <c r="GUF204" s="65"/>
      <c r="GUJ204" s="65"/>
      <c r="GUN204" s="65"/>
      <c r="GUR204" s="65"/>
      <c r="GUV204" s="65"/>
      <c r="GUZ204" s="65"/>
      <c r="GVD204" s="65"/>
      <c r="GVH204" s="65"/>
      <c r="GVL204" s="65"/>
      <c r="GVP204" s="65"/>
      <c r="GVT204" s="65"/>
      <c r="GVX204" s="65"/>
      <c r="GWB204" s="65"/>
      <c r="GWF204" s="65"/>
      <c r="GWJ204" s="65"/>
      <c r="GWN204" s="65"/>
      <c r="GWR204" s="65"/>
      <c r="GWV204" s="65"/>
      <c r="GWZ204" s="65"/>
      <c r="GXD204" s="65"/>
      <c r="GXH204" s="65"/>
      <c r="GXL204" s="65"/>
      <c r="GXP204" s="65"/>
      <c r="GXT204" s="65"/>
      <c r="GXX204" s="65"/>
      <c r="GYB204" s="65"/>
      <c r="GYF204" s="65"/>
      <c r="GYJ204" s="65"/>
      <c r="GYN204" s="65"/>
      <c r="GYR204" s="65"/>
      <c r="GYV204" s="65"/>
      <c r="GYZ204" s="65"/>
      <c r="GZD204" s="65"/>
      <c r="GZH204" s="65"/>
      <c r="GZL204" s="65"/>
      <c r="GZP204" s="65"/>
      <c r="GZT204" s="65"/>
      <c r="GZX204" s="65"/>
      <c r="HAB204" s="65"/>
      <c r="HAF204" s="65"/>
      <c r="HAJ204" s="65"/>
      <c r="HAN204" s="65"/>
      <c r="HAR204" s="65"/>
      <c r="HAV204" s="65"/>
      <c r="HAZ204" s="65"/>
      <c r="HBD204" s="65"/>
      <c r="HBH204" s="65"/>
      <c r="HBL204" s="65"/>
      <c r="HBP204" s="65"/>
      <c r="HBT204" s="65"/>
      <c r="HBX204" s="65"/>
      <c r="HCB204" s="65"/>
      <c r="HCF204" s="65"/>
      <c r="HCJ204" s="65"/>
      <c r="HCN204" s="65"/>
      <c r="HCR204" s="65"/>
      <c r="HCV204" s="65"/>
      <c r="HCZ204" s="65"/>
      <c r="HDD204" s="65"/>
      <c r="HDH204" s="65"/>
      <c r="HDL204" s="65"/>
      <c r="HDP204" s="65"/>
      <c r="HDT204" s="65"/>
      <c r="HDX204" s="65"/>
      <c r="HEB204" s="65"/>
      <c r="HEF204" s="65"/>
      <c r="HEJ204" s="65"/>
      <c r="HEN204" s="65"/>
      <c r="HER204" s="65"/>
      <c r="HEV204" s="65"/>
      <c r="HEZ204" s="65"/>
      <c r="HFD204" s="65"/>
      <c r="HFH204" s="65"/>
      <c r="HFL204" s="65"/>
      <c r="HFP204" s="65"/>
      <c r="HFT204" s="65"/>
      <c r="HFX204" s="65"/>
      <c r="HGB204" s="65"/>
      <c r="HGF204" s="65"/>
      <c r="HGJ204" s="65"/>
      <c r="HGN204" s="65"/>
      <c r="HGR204" s="65"/>
      <c r="HGV204" s="65"/>
      <c r="HGZ204" s="65"/>
      <c r="HHD204" s="65"/>
      <c r="HHH204" s="65"/>
      <c r="HHL204" s="65"/>
      <c r="HHP204" s="65"/>
      <c r="HHT204" s="65"/>
      <c r="HHX204" s="65"/>
      <c r="HIB204" s="65"/>
      <c r="HIF204" s="65"/>
      <c r="HIJ204" s="65"/>
      <c r="HIN204" s="65"/>
      <c r="HIR204" s="65"/>
      <c r="HIV204" s="65"/>
      <c r="HIZ204" s="65"/>
      <c r="HJD204" s="65"/>
      <c r="HJH204" s="65"/>
      <c r="HJL204" s="65"/>
      <c r="HJP204" s="65"/>
      <c r="HJT204" s="65"/>
      <c r="HJX204" s="65"/>
      <c r="HKB204" s="65"/>
      <c r="HKF204" s="65"/>
      <c r="HKJ204" s="65"/>
      <c r="HKN204" s="65"/>
      <c r="HKR204" s="65"/>
      <c r="HKV204" s="65"/>
      <c r="HKZ204" s="65"/>
      <c r="HLD204" s="65"/>
      <c r="HLH204" s="65"/>
      <c r="HLL204" s="65"/>
      <c r="HLP204" s="65"/>
      <c r="HLT204" s="65"/>
      <c r="HLX204" s="65"/>
      <c r="HMB204" s="65"/>
      <c r="HMF204" s="65"/>
      <c r="HMJ204" s="65"/>
      <c r="HMN204" s="65"/>
      <c r="HMR204" s="65"/>
      <c r="HMV204" s="65"/>
      <c r="HMZ204" s="65"/>
      <c r="HND204" s="65"/>
      <c r="HNH204" s="65"/>
      <c r="HNL204" s="65"/>
      <c r="HNP204" s="65"/>
      <c r="HNT204" s="65"/>
      <c r="HNX204" s="65"/>
      <c r="HOB204" s="65"/>
      <c r="HOF204" s="65"/>
      <c r="HOJ204" s="65"/>
      <c r="HON204" s="65"/>
      <c r="HOR204" s="65"/>
      <c r="HOV204" s="65"/>
      <c r="HOZ204" s="65"/>
      <c r="HPD204" s="65"/>
      <c r="HPH204" s="65"/>
      <c r="HPL204" s="65"/>
      <c r="HPP204" s="65"/>
      <c r="HPT204" s="65"/>
      <c r="HPX204" s="65"/>
      <c r="HQB204" s="65"/>
      <c r="HQF204" s="65"/>
      <c r="HQJ204" s="65"/>
      <c r="HQN204" s="65"/>
      <c r="HQR204" s="65"/>
      <c r="HQV204" s="65"/>
      <c r="HQZ204" s="65"/>
      <c r="HRD204" s="65"/>
      <c r="HRH204" s="65"/>
      <c r="HRL204" s="65"/>
      <c r="HRP204" s="65"/>
      <c r="HRT204" s="65"/>
      <c r="HRX204" s="65"/>
      <c r="HSB204" s="65"/>
      <c r="HSF204" s="65"/>
      <c r="HSJ204" s="65"/>
      <c r="HSN204" s="65"/>
      <c r="HSR204" s="65"/>
      <c r="HSV204" s="65"/>
      <c r="HSZ204" s="65"/>
      <c r="HTD204" s="65"/>
      <c r="HTH204" s="65"/>
      <c r="HTL204" s="65"/>
      <c r="HTP204" s="65"/>
      <c r="HTT204" s="65"/>
      <c r="HTX204" s="65"/>
      <c r="HUB204" s="65"/>
      <c r="HUF204" s="65"/>
      <c r="HUJ204" s="65"/>
      <c r="HUN204" s="65"/>
      <c r="HUR204" s="65"/>
      <c r="HUV204" s="65"/>
      <c r="HUZ204" s="65"/>
      <c r="HVD204" s="65"/>
      <c r="HVH204" s="65"/>
      <c r="HVL204" s="65"/>
      <c r="HVP204" s="65"/>
      <c r="HVT204" s="65"/>
      <c r="HVX204" s="65"/>
      <c r="HWB204" s="65"/>
      <c r="HWF204" s="65"/>
      <c r="HWJ204" s="65"/>
      <c r="HWN204" s="65"/>
      <c r="HWR204" s="65"/>
      <c r="HWV204" s="65"/>
      <c r="HWZ204" s="65"/>
      <c r="HXD204" s="65"/>
      <c r="HXH204" s="65"/>
      <c r="HXL204" s="65"/>
      <c r="HXP204" s="65"/>
      <c r="HXT204" s="65"/>
      <c r="HXX204" s="65"/>
      <c r="HYB204" s="65"/>
      <c r="HYF204" s="65"/>
      <c r="HYJ204" s="65"/>
      <c r="HYN204" s="65"/>
      <c r="HYR204" s="65"/>
      <c r="HYV204" s="65"/>
      <c r="HYZ204" s="65"/>
      <c r="HZD204" s="65"/>
      <c r="HZH204" s="65"/>
      <c r="HZL204" s="65"/>
      <c r="HZP204" s="65"/>
      <c r="HZT204" s="65"/>
      <c r="HZX204" s="65"/>
      <c r="IAB204" s="65"/>
      <c r="IAF204" s="65"/>
      <c r="IAJ204" s="65"/>
      <c r="IAN204" s="65"/>
      <c r="IAR204" s="65"/>
      <c r="IAV204" s="65"/>
      <c r="IAZ204" s="65"/>
      <c r="IBD204" s="65"/>
      <c r="IBH204" s="65"/>
      <c r="IBL204" s="65"/>
      <c r="IBP204" s="65"/>
      <c r="IBT204" s="65"/>
      <c r="IBX204" s="65"/>
      <c r="ICB204" s="65"/>
      <c r="ICF204" s="65"/>
      <c r="ICJ204" s="65"/>
      <c r="ICN204" s="65"/>
      <c r="ICR204" s="65"/>
      <c r="ICV204" s="65"/>
      <c r="ICZ204" s="65"/>
      <c r="IDD204" s="65"/>
      <c r="IDH204" s="65"/>
      <c r="IDL204" s="65"/>
      <c r="IDP204" s="65"/>
      <c r="IDT204" s="65"/>
      <c r="IDX204" s="65"/>
      <c r="IEB204" s="65"/>
      <c r="IEF204" s="65"/>
      <c r="IEJ204" s="65"/>
      <c r="IEN204" s="65"/>
      <c r="IER204" s="65"/>
      <c r="IEV204" s="65"/>
      <c r="IEZ204" s="65"/>
      <c r="IFD204" s="65"/>
      <c r="IFH204" s="65"/>
      <c r="IFL204" s="65"/>
      <c r="IFP204" s="65"/>
      <c r="IFT204" s="65"/>
      <c r="IFX204" s="65"/>
      <c r="IGB204" s="65"/>
      <c r="IGF204" s="65"/>
      <c r="IGJ204" s="65"/>
      <c r="IGN204" s="65"/>
      <c r="IGR204" s="65"/>
      <c r="IGV204" s="65"/>
      <c r="IGZ204" s="65"/>
      <c r="IHD204" s="65"/>
      <c r="IHH204" s="65"/>
      <c r="IHL204" s="65"/>
      <c r="IHP204" s="65"/>
      <c r="IHT204" s="65"/>
      <c r="IHX204" s="65"/>
      <c r="IIB204" s="65"/>
      <c r="IIF204" s="65"/>
      <c r="IIJ204" s="65"/>
      <c r="IIN204" s="65"/>
      <c r="IIR204" s="65"/>
      <c r="IIV204" s="65"/>
      <c r="IIZ204" s="65"/>
      <c r="IJD204" s="65"/>
      <c r="IJH204" s="65"/>
      <c r="IJL204" s="65"/>
      <c r="IJP204" s="65"/>
      <c r="IJT204" s="65"/>
      <c r="IJX204" s="65"/>
      <c r="IKB204" s="65"/>
      <c r="IKF204" s="65"/>
      <c r="IKJ204" s="65"/>
      <c r="IKN204" s="65"/>
      <c r="IKR204" s="65"/>
      <c r="IKV204" s="65"/>
      <c r="IKZ204" s="65"/>
      <c r="ILD204" s="65"/>
      <c r="ILH204" s="65"/>
      <c r="ILL204" s="65"/>
      <c r="ILP204" s="65"/>
      <c r="ILT204" s="65"/>
      <c r="ILX204" s="65"/>
      <c r="IMB204" s="65"/>
      <c r="IMF204" s="65"/>
      <c r="IMJ204" s="65"/>
      <c r="IMN204" s="65"/>
      <c r="IMR204" s="65"/>
      <c r="IMV204" s="65"/>
      <c r="IMZ204" s="65"/>
      <c r="IND204" s="65"/>
      <c r="INH204" s="65"/>
      <c r="INL204" s="65"/>
      <c r="INP204" s="65"/>
      <c r="INT204" s="65"/>
      <c r="INX204" s="65"/>
      <c r="IOB204" s="65"/>
      <c r="IOF204" s="65"/>
      <c r="IOJ204" s="65"/>
      <c r="ION204" s="65"/>
      <c r="IOR204" s="65"/>
      <c r="IOV204" s="65"/>
      <c r="IOZ204" s="65"/>
      <c r="IPD204" s="65"/>
      <c r="IPH204" s="65"/>
      <c r="IPL204" s="65"/>
      <c r="IPP204" s="65"/>
      <c r="IPT204" s="65"/>
      <c r="IPX204" s="65"/>
      <c r="IQB204" s="65"/>
      <c r="IQF204" s="65"/>
      <c r="IQJ204" s="65"/>
      <c r="IQN204" s="65"/>
      <c r="IQR204" s="65"/>
      <c r="IQV204" s="65"/>
      <c r="IQZ204" s="65"/>
      <c r="IRD204" s="65"/>
      <c r="IRH204" s="65"/>
      <c r="IRL204" s="65"/>
      <c r="IRP204" s="65"/>
      <c r="IRT204" s="65"/>
      <c r="IRX204" s="65"/>
      <c r="ISB204" s="65"/>
      <c r="ISF204" s="65"/>
      <c r="ISJ204" s="65"/>
      <c r="ISN204" s="65"/>
      <c r="ISR204" s="65"/>
      <c r="ISV204" s="65"/>
      <c r="ISZ204" s="65"/>
      <c r="ITD204" s="65"/>
      <c r="ITH204" s="65"/>
      <c r="ITL204" s="65"/>
      <c r="ITP204" s="65"/>
      <c r="ITT204" s="65"/>
      <c r="ITX204" s="65"/>
      <c r="IUB204" s="65"/>
      <c r="IUF204" s="65"/>
      <c r="IUJ204" s="65"/>
      <c r="IUN204" s="65"/>
      <c r="IUR204" s="65"/>
      <c r="IUV204" s="65"/>
      <c r="IUZ204" s="65"/>
      <c r="IVD204" s="65"/>
      <c r="IVH204" s="65"/>
      <c r="IVL204" s="65"/>
      <c r="IVP204" s="65"/>
      <c r="IVT204" s="65"/>
      <c r="IVX204" s="65"/>
      <c r="IWB204" s="65"/>
      <c r="IWF204" s="65"/>
      <c r="IWJ204" s="65"/>
      <c r="IWN204" s="65"/>
      <c r="IWR204" s="65"/>
      <c r="IWV204" s="65"/>
      <c r="IWZ204" s="65"/>
      <c r="IXD204" s="65"/>
      <c r="IXH204" s="65"/>
      <c r="IXL204" s="65"/>
      <c r="IXP204" s="65"/>
      <c r="IXT204" s="65"/>
      <c r="IXX204" s="65"/>
      <c r="IYB204" s="65"/>
      <c r="IYF204" s="65"/>
      <c r="IYJ204" s="65"/>
      <c r="IYN204" s="65"/>
      <c r="IYR204" s="65"/>
      <c r="IYV204" s="65"/>
      <c r="IYZ204" s="65"/>
      <c r="IZD204" s="65"/>
      <c r="IZH204" s="65"/>
      <c r="IZL204" s="65"/>
      <c r="IZP204" s="65"/>
      <c r="IZT204" s="65"/>
      <c r="IZX204" s="65"/>
      <c r="JAB204" s="65"/>
      <c r="JAF204" s="65"/>
      <c r="JAJ204" s="65"/>
      <c r="JAN204" s="65"/>
      <c r="JAR204" s="65"/>
      <c r="JAV204" s="65"/>
      <c r="JAZ204" s="65"/>
      <c r="JBD204" s="65"/>
      <c r="JBH204" s="65"/>
      <c r="JBL204" s="65"/>
      <c r="JBP204" s="65"/>
      <c r="JBT204" s="65"/>
      <c r="JBX204" s="65"/>
      <c r="JCB204" s="65"/>
      <c r="JCF204" s="65"/>
      <c r="JCJ204" s="65"/>
      <c r="JCN204" s="65"/>
      <c r="JCR204" s="65"/>
      <c r="JCV204" s="65"/>
      <c r="JCZ204" s="65"/>
      <c r="JDD204" s="65"/>
      <c r="JDH204" s="65"/>
      <c r="JDL204" s="65"/>
      <c r="JDP204" s="65"/>
      <c r="JDT204" s="65"/>
      <c r="JDX204" s="65"/>
      <c r="JEB204" s="65"/>
      <c r="JEF204" s="65"/>
      <c r="JEJ204" s="65"/>
      <c r="JEN204" s="65"/>
      <c r="JER204" s="65"/>
      <c r="JEV204" s="65"/>
      <c r="JEZ204" s="65"/>
      <c r="JFD204" s="65"/>
      <c r="JFH204" s="65"/>
      <c r="JFL204" s="65"/>
      <c r="JFP204" s="65"/>
      <c r="JFT204" s="65"/>
      <c r="JFX204" s="65"/>
      <c r="JGB204" s="65"/>
      <c r="JGF204" s="65"/>
      <c r="JGJ204" s="65"/>
      <c r="JGN204" s="65"/>
      <c r="JGR204" s="65"/>
      <c r="JGV204" s="65"/>
      <c r="JGZ204" s="65"/>
      <c r="JHD204" s="65"/>
      <c r="JHH204" s="65"/>
      <c r="JHL204" s="65"/>
      <c r="JHP204" s="65"/>
      <c r="JHT204" s="65"/>
      <c r="JHX204" s="65"/>
      <c r="JIB204" s="65"/>
      <c r="JIF204" s="65"/>
      <c r="JIJ204" s="65"/>
      <c r="JIN204" s="65"/>
      <c r="JIR204" s="65"/>
      <c r="JIV204" s="65"/>
      <c r="JIZ204" s="65"/>
      <c r="JJD204" s="65"/>
      <c r="JJH204" s="65"/>
      <c r="JJL204" s="65"/>
      <c r="JJP204" s="65"/>
      <c r="JJT204" s="65"/>
      <c r="JJX204" s="65"/>
      <c r="JKB204" s="65"/>
      <c r="JKF204" s="65"/>
      <c r="JKJ204" s="65"/>
      <c r="JKN204" s="65"/>
      <c r="JKR204" s="65"/>
      <c r="JKV204" s="65"/>
      <c r="JKZ204" s="65"/>
      <c r="JLD204" s="65"/>
      <c r="JLH204" s="65"/>
      <c r="JLL204" s="65"/>
      <c r="JLP204" s="65"/>
      <c r="JLT204" s="65"/>
      <c r="JLX204" s="65"/>
      <c r="JMB204" s="65"/>
      <c r="JMF204" s="65"/>
      <c r="JMJ204" s="65"/>
      <c r="JMN204" s="65"/>
      <c r="JMR204" s="65"/>
      <c r="JMV204" s="65"/>
      <c r="JMZ204" s="65"/>
      <c r="JND204" s="65"/>
      <c r="JNH204" s="65"/>
      <c r="JNL204" s="65"/>
      <c r="JNP204" s="65"/>
      <c r="JNT204" s="65"/>
      <c r="JNX204" s="65"/>
      <c r="JOB204" s="65"/>
      <c r="JOF204" s="65"/>
      <c r="JOJ204" s="65"/>
      <c r="JON204" s="65"/>
      <c r="JOR204" s="65"/>
      <c r="JOV204" s="65"/>
      <c r="JOZ204" s="65"/>
      <c r="JPD204" s="65"/>
      <c r="JPH204" s="65"/>
      <c r="JPL204" s="65"/>
      <c r="JPP204" s="65"/>
      <c r="JPT204" s="65"/>
      <c r="JPX204" s="65"/>
      <c r="JQB204" s="65"/>
      <c r="JQF204" s="65"/>
      <c r="JQJ204" s="65"/>
      <c r="JQN204" s="65"/>
      <c r="JQR204" s="65"/>
      <c r="JQV204" s="65"/>
      <c r="JQZ204" s="65"/>
      <c r="JRD204" s="65"/>
      <c r="JRH204" s="65"/>
      <c r="JRL204" s="65"/>
      <c r="JRP204" s="65"/>
      <c r="JRT204" s="65"/>
      <c r="JRX204" s="65"/>
      <c r="JSB204" s="65"/>
      <c r="JSF204" s="65"/>
      <c r="JSJ204" s="65"/>
      <c r="JSN204" s="65"/>
      <c r="JSR204" s="65"/>
      <c r="JSV204" s="65"/>
      <c r="JSZ204" s="65"/>
      <c r="JTD204" s="65"/>
      <c r="JTH204" s="65"/>
      <c r="JTL204" s="65"/>
      <c r="JTP204" s="65"/>
      <c r="JTT204" s="65"/>
      <c r="JTX204" s="65"/>
      <c r="JUB204" s="65"/>
      <c r="JUF204" s="65"/>
      <c r="JUJ204" s="65"/>
      <c r="JUN204" s="65"/>
      <c r="JUR204" s="65"/>
      <c r="JUV204" s="65"/>
      <c r="JUZ204" s="65"/>
      <c r="JVD204" s="65"/>
      <c r="JVH204" s="65"/>
      <c r="JVL204" s="65"/>
      <c r="JVP204" s="65"/>
      <c r="JVT204" s="65"/>
      <c r="JVX204" s="65"/>
      <c r="JWB204" s="65"/>
      <c r="JWF204" s="65"/>
      <c r="JWJ204" s="65"/>
      <c r="JWN204" s="65"/>
      <c r="JWR204" s="65"/>
      <c r="JWV204" s="65"/>
      <c r="JWZ204" s="65"/>
      <c r="JXD204" s="65"/>
      <c r="JXH204" s="65"/>
      <c r="JXL204" s="65"/>
      <c r="JXP204" s="65"/>
      <c r="JXT204" s="65"/>
      <c r="JXX204" s="65"/>
      <c r="JYB204" s="65"/>
      <c r="JYF204" s="65"/>
      <c r="JYJ204" s="65"/>
      <c r="JYN204" s="65"/>
      <c r="JYR204" s="65"/>
      <c r="JYV204" s="65"/>
      <c r="JYZ204" s="65"/>
      <c r="JZD204" s="65"/>
      <c r="JZH204" s="65"/>
      <c r="JZL204" s="65"/>
      <c r="JZP204" s="65"/>
      <c r="JZT204" s="65"/>
      <c r="JZX204" s="65"/>
      <c r="KAB204" s="65"/>
      <c r="KAF204" s="65"/>
      <c r="KAJ204" s="65"/>
      <c r="KAN204" s="65"/>
      <c r="KAR204" s="65"/>
      <c r="KAV204" s="65"/>
      <c r="KAZ204" s="65"/>
      <c r="KBD204" s="65"/>
      <c r="KBH204" s="65"/>
      <c r="KBL204" s="65"/>
      <c r="KBP204" s="65"/>
      <c r="KBT204" s="65"/>
      <c r="KBX204" s="65"/>
      <c r="KCB204" s="65"/>
      <c r="KCF204" s="65"/>
      <c r="KCJ204" s="65"/>
      <c r="KCN204" s="65"/>
      <c r="KCR204" s="65"/>
      <c r="KCV204" s="65"/>
      <c r="KCZ204" s="65"/>
      <c r="KDD204" s="65"/>
      <c r="KDH204" s="65"/>
      <c r="KDL204" s="65"/>
      <c r="KDP204" s="65"/>
      <c r="KDT204" s="65"/>
      <c r="KDX204" s="65"/>
      <c r="KEB204" s="65"/>
      <c r="KEF204" s="65"/>
      <c r="KEJ204" s="65"/>
      <c r="KEN204" s="65"/>
      <c r="KER204" s="65"/>
      <c r="KEV204" s="65"/>
      <c r="KEZ204" s="65"/>
      <c r="KFD204" s="65"/>
      <c r="KFH204" s="65"/>
      <c r="KFL204" s="65"/>
      <c r="KFP204" s="65"/>
      <c r="KFT204" s="65"/>
      <c r="KFX204" s="65"/>
      <c r="KGB204" s="65"/>
      <c r="KGF204" s="65"/>
      <c r="KGJ204" s="65"/>
      <c r="KGN204" s="65"/>
      <c r="KGR204" s="65"/>
      <c r="KGV204" s="65"/>
      <c r="KGZ204" s="65"/>
      <c r="KHD204" s="65"/>
      <c r="KHH204" s="65"/>
      <c r="KHL204" s="65"/>
      <c r="KHP204" s="65"/>
      <c r="KHT204" s="65"/>
      <c r="KHX204" s="65"/>
      <c r="KIB204" s="65"/>
      <c r="KIF204" s="65"/>
      <c r="KIJ204" s="65"/>
      <c r="KIN204" s="65"/>
      <c r="KIR204" s="65"/>
      <c r="KIV204" s="65"/>
      <c r="KIZ204" s="65"/>
      <c r="KJD204" s="65"/>
      <c r="KJH204" s="65"/>
      <c r="KJL204" s="65"/>
      <c r="KJP204" s="65"/>
      <c r="KJT204" s="65"/>
      <c r="KJX204" s="65"/>
      <c r="KKB204" s="65"/>
      <c r="KKF204" s="65"/>
      <c r="KKJ204" s="65"/>
      <c r="KKN204" s="65"/>
      <c r="KKR204" s="65"/>
      <c r="KKV204" s="65"/>
      <c r="KKZ204" s="65"/>
      <c r="KLD204" s="65"/>
      <c r="KLH204" s="65"/>
      <c r="KLL204" s="65"/>
      <c r="KLP204" s="65"/>
      <c r="KLT204" s="65"/>
      <c r="KLX204" s="65"/>
      <c r="KMB204" s="65"/>
      <c r="KMF204" s="65"/>
      <c r="KMJ204" s="65"/>
      <c r="KMN204" s="65"/>
      <c r="KMR204" s="65"/>
      <c r="KMV204" s="65"/>
      <c r="KMZ204" s="65"/>
      <c r="KND204" s="65"/>
      <c r="KNH204" s="65"/>
      <c r="KNL204" s="65"/>
      <c r="KNP204" s="65"/>
      <c r="KNT204" s="65"/>
      <c r="KNX204" s="65"/>
      <c r="KOB204" s="65"/>
      <c r="KOF204" s="65"/>
      <c r="KOJ204" s="65"/>
      <c r="KON204" s="65"/>
      <c r="KOR204" s="65"/>
      <c r="KOV204" s="65"/>
      <c r="KOZ204" s="65"/>
      <c r="KPD204" s="65"/>
      <c r="KPH204" s="65"/>
      <c r="KPL204" s="65"/>
      <c r="KPP204" s="65"/>
      <c r="KPT204" s="65"/>
      <c r="KPX204" s="65"/>
      <c r="KQB204" s="65"/>
      <c r="KQF204" s="65"/>
      <c r="KQJ204" s="65"/>
      <c r="KQN204" s="65"/>
      <c r="KQR204" s="65"/>
      <c r="KQV204" s="65"/>
      <c r="KQZ204" s="65"/>
      <c r="KRD204" s="65"/>
      <c r="KRH204" s="65"/>
      <c r="KRL204" s="65"/>
      <c r="KRP204" s="65"/>
      <c r="KRT204" s="65"/>
      <c r="KRX204" s="65"/>
      <c r="KSB204" s="65"/>
      <c r="KSF204" s="65"/>
      <c r="KSJ204" s="65"/>
      <c r="KSN204" s="65"/>
      <c r="KSR204" s="65"/>
      <c r="KSV204" s="65"/>
      <c r="KSZ204" s="65"/>
      <c r="KTD204" s="65"/>
      <c r="KTH204" s="65"/>
      <c r="KTL204" s="65"/>
      <c r="KTP204" s="65"/>
      <c r="KTT204" s="65"/>
      <c r="KTX204" s="65"/>
      <c r="KUB204" s="65"/>
      <c r="KUF204" s="65"/>
      <c r="KUJ204" s="65"/>
      <c r="KUN204" s="65"/>
      <c r="KUR204" s="65"/>
      <c r="KUV204" s="65"/>
      <c r="KUZ204" s="65"/>
      <c r="KVD204" s="65"/>
      <c r="KVH204" s="65"/>
      <c r="KVL204" s="65"/>
      <c r="KVP204" s="65"/>
      <c r="KVT204" s="65"/>
      <c r="KVX204" s="65"/>
      <c r="KWB204" s="65"/>
      <c r="KWF204" s="65"/>
      <c r="KWJ204" s="65"/>
      <c r="KWN204" s="65"/>
      <c r="KWR204" s="65"/>
      <c r="KWV204" s="65"/>
      <c r="KWZ204" s="65"/>
      <c r="KXD204" s="65"/>
      <c r="KXH204" s="65"/>
      <c r="KXL204" s="65"/>
      <c r="KXP204" s="65"/>
      <c r="KXT204" s="65"/>
      <c r="KXX204" s="65"/>
      <c r="KYB204" s="65"/>
      <c r="KYF204" s="65"/>
      <c r="KYJ204" s="65"/>
      <c r="KYN204" s="65"/>
      <c r="KYR204" s="65"/>
      <c r="KYV204" s="65"/>
      <c r="KYZ204" s="65"/>
      <c r="KZD204" s="65"/>
      <c r="KZH204" s="65"/>
      <c r="KZL204" s="65"/>
      <c r="KZP204" s="65"/>
      <c r="KZT204" s="65"/>
      <c r="KZX204" s="65"/>
      <c r="LAB204" s="65"/>
      <c r="LAF204" s="65"/>
      <c r="LAJ204" s="65"/>
      <c r="LAN204" s="65"/>
      <c r="LAR204" s="65"/>
      <c r="LAV204" s="65"/>
      <c r="LAZ204" s="65"/>
      <c r="LBD204" s="65"/>
      <c r="LBH204" s="65"/>
      <c r="LBL204" s="65"/>
      <c r="LBP204" s="65"/>
      <c r="LBT204" s="65"/>
      <c r="LBX204" s="65"/>
      <c r="LCB204" s="65"/>
      <c r="LCF204" s="65"/>
      <c r="LCJ204" s="65"/>
      <c r="LCN204" s="65"/>
      <c r="LCR204" s="65"/>
      <c r="LCV204" s="65"/>
      <c r="LCZ204" s="65"/>
      <c r="LDD204" s="65"/>
      <c r="LDH204" s="65"/>
      <c r="LDL204" s="65"/>
      <c r="LDP204" s="65"/>
      <c r="LDT204" s="65"/>
      <c r="LDX204" s="65"/>
      <c r="LEB204" s="65"/>
      <c r="LEF204" s="65"/>
      <c r="LEJ204" s="65"/>
      <c r="LEN204" s="65"/>
      <c r="LER204" s="65"/>
      <c r="LEV204" s="65"/>
      <c r="LEZ204" s="65"/>
      <c r="LFD204" s="65"/>
      <c r="LFH204" s="65"/>
      <c r="LFL204" s="65"/>
      <c r="LFP204" s="65"/>
      <c r="LFT204" s="65"/>
      <c r="LFX204" s="65"/>
      <c r="LGB204" s="65"/>
      <c r="LGF204" s="65"/>
      <c r="LGJ204" s="65"/>
      <c r="LGN204" s="65"/>
      <c r="LGR204" s="65"/>
      <c r="LGV204" s="65"/>
      <c r="LGZ204" s="65"/>
      <c r="LHD204" s="65"/>
      <c r="LHH204" s="65"/>
      <c r="LHL204" s="65"/>
      <c r="LHP204" s="65"/>
      <c r="LHT204" s="65"/>
      <c r="LHX204" s="65"/>
      <c r="LIB204" s="65"/>
      <c r="LIF204" s="65"/>
      <c r="LIJ204" s="65"/>
      <c r="LIN204" s="65"/>
      <c r="LIR204" s="65"/>
      <c r="LIV204" s="65"/>
      <c r="LIZ204" s="65"/>
      <c r="LJD204" s="65"/>
      <c r="LJH204" s="65"/>
      <c r="LJL204" s="65"/>
      <c r="LJP204" s="65"/>
      <c r="LJT204" s="65"/>
      <c r="LJX204" s="65"/>
      <c r="LKB204" s="65"/>
      <c r="LKF204" s="65"/>
      <c r="LKJ204" s="65"/>
      <c r="LKN204" s="65"/>
      <c r="LKR204" s="65"/>
      <c r="LKV204" s="65"/>
      <c r="LKZ204" s="65"/>
      <c r="LLD204" s="65"/>
      <c r="LLH204" s="65"/>
      <c r="LLL204" s="65"/>
      <c r="LLP204" s="65"/>
      <c r="LLT204" s="65"/>
      <c r="LLX204" s="65"/>
      <c r="LMB204" s="65"/>
      <c r="LMF204" s="65"/>
      <c r="LMJ204" s="65"/>
      <c r="LMN204" s="65"/>
      <c r="LMR204" s="65"/>
      <c r="LMV204" s="65"/>
      <c r="LMZ204" s="65"/>
      <c r="LND204" s="65"/>
      <c r="LNH204" s="65"/>
      <c r="LNL204" s="65"/>
      <c r="LNP204" s="65"/>
      <c r="LNT204" s="65"/>
      <c r="LNX204" s="65"/>
      <c r="LOB204" s="65"/>
      <c r="LOF204" s="65"/>
      <c r="LOJ204" s="65"/>
      <c r="LON204" s="65"/>
      <c r="LOR204" s="65"/>
      <c r="LOV204" s="65"/>
      <c r="LOZ204" s="65"/>
      <c r="LPD204" s="65"/>
      <c r="LPH204" s="65"/>
      <c r="LPL204" s="65"/>
      <c r="LPP204" s="65"/>
      <c r="LPT204" s="65"/>
      <c r="LPX204" s="65"/>
      <c r="LQB204" s="65"/>
      <c r="LQF204" s="65"/>
      <c r="LQJ204" s="65"/>
      <c r="LQN204" s="65"/>
      <c r="LQR204" s="65"/>
      <c r="LQV204" s="65"/>
      <c r="LQZ204" s="65"/>
      <c r="LRD204" s="65"/>
      <c r="LRH204" s="65"/>
      <c r="LRL204" s="65"/>
      <c r="LRP204" s="65"/>
      <c r="LRT204" s="65"/>
      <c r="LRX204" s="65"/>
      <c r="LSB204" s="65"/>
      <c r="LSF204" s="65"/>
      <c r="LSJ204" s="65"/>
      <c r="LSN204" s="65"/>
      <c r="LSR204" s="65"/>
      <c r="LSV204" s="65"/>
      <c r="LSZ204" s="65"/>
      <c r="LTD204" s="65"/>
      <c r="LTH204" s="65"/>
      <c r="LTL204" s="65"/>
      <c r="LTP204" s="65"/>
      <c r="LTT204" s="65"/>
      <c r="LTX204" s="65"/>
      <c r="LUB204" s="65"/>
      <c r="LUF204" s="65"/>
      <c r="LUJ204" s="65"/>
      <c r="LUN204" s="65"/>
      <c r="LUR204" s="65"/>
      <c r="LUV204" s="65"/>
      <c r="LUZ204" s="65"/>
      <c r="LVD204" s="65"/>
      <c r="LVH204" s="65"/>
      <c r="LVL204" s="65"/>
      <c r="LVP204" s="65"/>
      <c r="LVT204" s="65"/>
      <c r="LVX204" s="65"/>
      <c r="LWB204" s="65"/>
      <c r="LWF204" s="65"/>
      <c r="LWJ204" s="65"/>
      <c r="LWN204" s="65"/>
      <c r="LWR204" s="65"/>
      <c r="LWV204" s="65"/>
      <c r="LWZ204" s="65"/>
      <c r="LXD204" s="65"/>
      <c r="LXH204" s="65"/>
      <c r="LXL204" s="65"/>
      <c r="LXP204" s="65"/>
      <c r="LXT204" s="65"/>
      <c r="LXX204" s="65"/>
      <c r="LYB204" s="65"/>
      <c r="LYF204" s="65"/>
      <c r="LYJ204" s="65"/>
      <c r="LYN204" s="65"/>
      <c r="LYR204" s="65"/>
      <c r="LYV204" s="65"/>
      <c r="LYZ204" s="65"/>
      <c r="LZD204" s="65"/>
      <c r="LZH204" s="65"/>
      <c r="LZL204" s="65"/>
      <c r="LZP204" s="65"/>
      <c r="LZT204" s="65"/>
      <c r="LZX204" s="65"/>
      <c r="MAB204" s="65"/>
      <c r="MAF204" s="65"/>
      <c r="MAJ204" s="65"/>
      <c r="MAN204" s="65"/>
      <c r="MAR204" s="65"/>
      <c r="MAV204" s="65"/>
      <c r="MAZ204" s="65"/>
      <c r="MBD204" s="65"/>
      <c r="MBH204" s="65"/>
      <c r="MBL204" s="65"/>
      <c r="MBP204" s="65"/>
      <c r="MBT204" s="65"/>
      <c r="MBX204" s="65"/>
      <c r="MCB204" s="65"/>
      <c r="MCF204" s="65"/>
      <c r="MCJ204" s="65"/>
      <c r="MCN204" s="65"/>
      <c r="MCR204" s="65"/>
      <c r="MCV204" s="65"/>
      <c r="MCZ204" s="65"/>
      <c r="MDD204" s="65"/>
      <c r="MDH204" s="65"/>
      <c r="MDL204" s="65"/>
      <c r="MDP204" s="65"/>
      <c r="MDT204" s="65"/>
      <c r="MDX204" s="65"/>
      <c r="MEB204" s="65"/>
      <c r="MEF204" s="65"/>
      <c r="MEJ204" s="65"/>
      <c r="MEN204" s="65"/>
      <c r="MER204" s="65"/>
      <c r="MEV204" s="65"/>
      <c r="MEZ204" s="65"/>
      <c r="MFD204" s="65"/>
      <c r="MFH204" s="65"/>
      <c r="MFL204" s="65"/>
      <c r="MFP204" s="65"/>
      <c r="MFT204" s="65"/>
      <c r="MFX204" s="65"/>
      <c r="MGB204" s="65"/>
      <c r="MGF204" s="65"/>
      <c r="MGJ204" s="65"/>
      <c r="MGN204" s="65"/>
      <c r="MGR204" s="65"/>
      <c r="MGV204" s="65"/>
      <c r="MGZ204" s="65"/>
      <c r="MHD204" s="65"/>
      <c r="MHH204" s="65"/>
      <c r="MHL204" s="65"/>
      <c r="MHP204" s="65"/>
      <c r="MHT204" s="65"/>
      <c r="MHX204" s="65"/>
      <c r="MIB204" s="65"/>
      <c r="MIF204" s="65"/>
      <c r="MIJ204" s="65"/>
      <c r="MIN204" s="65"/>
      <c r="MIR204" s="65"/>
      <c r="MIV204" s="65"/>
      <c r="MIZ204" s="65"/>
      <c r="MJD204" s="65"/>
      <c r="MJH204" s="65"/>
      <c r="MJL204" s="65"/>
      <c r="MJP204" s="65"/>
      <c r="MJT204" s="65"/>
      <c r="MJX204" s="65"/>
      <c r="MKB204" s="65"/>
      <c r="MKF204" s="65"/>
      <c r="MKJ204" s="65"/>
      <c r="MKN204" s="65"/>
      <c r="MKR204" s="65"/>
      <c r="MKV204" s="65"/>
      <c r="MKZ204" s="65"/>
      <c r="MLD204" s="65"/>
      <c r="MLH204" s="65"/>
      <c r="MLL204" s="65"/>
      <c r="MLP204" s="65"/>
      <c r="MLT204" s="65"/>
      <c r="MLX204" s="65"/>
      <c r="MMB204" s="65"/>
      <c r="MMF204" s="65"/>
      <c r="MMJ204" s="65"/>
      <c r="MMN204" s="65"/>
      <c r="MMR204" s="65"/>
      <c r="MMV204" s="65"/>
      <c r="MMZ204" s="65"/>
      <c r="MND204" s="65"/>
      <c r="MNH204" s="65"/>
      <c r="MNL204" s="65"/>
      <c r="MNP204" s="65"/>
      <c r="MNT204" s="65"/>
      <c r="MNX204" s="65"/>
      <c r="MOB204" s="65"/>
      <c r="MOF204" s="65"/>
      <c r="MOJ204" s="65"/>
      <c r="MON204" s="65"/>
      <c r="MOR204" s="65"/>
      <c r="MOV204" s="65"/>
      <c r="MOZ204" s="65"/>
      <c r="MPD204" s="65"/>
      <c r="MPH204" s="65"/>
      <c r="MPL204" s="65"/>
      <c r="MPP204" s="65"/>
      <c r="MPT204" s="65"/>
      <c r="MPX204" s="65"/>
      <c r="MQB204" s="65"/>
      <c r="MQF204" s="65"/>
      <c r="MQJ204" s="65"/>
      <c r="MQN204" s="65"/>
      <c r="MQR204" s="65"/>
      <c r="MQV204" s="65"/>
      <c r="MQZ204" s="65"/>
      <c r="MRD204" s="65"/>
      <c r="MRH204" s="65"/>
      <c r="MRL204" s="65"/>
      <c r="MRP204" s="65"/>
      <c r="MRT204" s="65"/>
      <c r="MRX204" s="65"/>
      <c r="MSB204" s="65"/>
      <c r="MSF204" s="65"/>
      <c r="MSJ204" s="65"/>
      <c r="MSN204" s="65"/>
      <c r="MSR204" s="65"/>
      <c r="MSV204" s="65"/>
      <c r="MSZ204" s="65"/>
      <c r="MTD204" s="65"/>
      <c r="MTH204" s="65"/>
      <c r="MTL204" s="65"/>
      <c r="MTP204" s="65"/>
      <c r="MTT204" s="65"/>
      <c r="MTX204" s="65"/>
      <c r="MUB204" s="65"/>
      <c r="MUF204" s="65"/>
      <c r="MUJ204" s="65"/>
      <c r="MUN204" s="65"/>
      <c r="MUR204" s="65"/>
      <c r="MUV204" s="65"/>
      <c r="MUZ204" s="65"/>
      <c r="MVD204" s="65"/>
      <c r="MVH204" s="65"/>
      <c r="MVL204" s="65"/>
      <c r="MVP204" s="65"/>
      <c r="MVT204" s="65"/>
      <c r="MVX204" s="65"/>
      <c r="MWB204" s="65"/>
      <c r="MWF204" s="65"/>
      <c r="MWJ204" s="65"/>
      <c r="MWN204" s="65"/>
      <c r="MWR204" s="65"/>
      <c r="MWV204" s="65"/>
      <c r="MWZ204" s="65"/>
      <c r="MXD204" s="65"/>
      <c r="MXH204" s="65"/>
      <c r="MXL204" s="65"/>
      <c r="MXP204" s="65"/>
      <c r="MXT204" s="65"/>
      <c r="MXX204" s="65"/>
      <c r="MYB204" s="65"/>
      <c r="MYF204" s="65"/>
      <c r="MYJ204" s="65"/>
      <c r="MYN204" s="65"/>
      <c r="MYR204" s="65"/>
      <c r="MYV204" s="65"/>
      <c r="MYZ204" s="65"/>
      <c r="MZD204" s="65"/>
      <c r="MZH204" s="65"/>
      <c r="MZL204" s="65"/>
      <c r="MZP204" s="65"/>
      <c r="MZT204" s="65"/>
      <c r="MZX204" s="65"/>
      <c r="NAB204" s="65"/>
      <c r="NAF204" s="65"/>
      <c r="NAJ204" s="65"/>
      <c r="NAN204" s="65"/>
      <c r="NAR204" s="65"/>
      <c r="NAV204" s="65"/>
      <c r="NAZ204" s="65"/>
      <c r="NBD204" s="65"/>
      <c r="NBH204" s="65"/>
      <c r="NBL204" s="65"/>
      <c r="NBP204" s="65"/>
      <c r="NBT204" s="65"/>
      <c r="NBX204" s="65"/>
      <c r="NCB204" s="65"/>
      <c r="NCF204" s="65"/>
      <c r="NCJ204" s="65"/>
      <c r="NCN204" s="65"/>
      <c r="NCR204" s="65"/>
      <c r="NCV204" s="65"/>
      <c r="NCZ204" s="65"/>
      <c r="NDD204" s="65"/>
      <c r="NDH204" s="65"/>
      <c r="NDL204" s="65"/>
      <c r="NDP204" s="65"/>
      <c r="NDT204" s="65"/>
      <c r="NDX204" s="65"/>
      <c r="NEB204" s="65"/>
      <c r="NEF204" s="65"/>
      <c r="NEJ204" s="65"/>
      <c r="NEN204" s="65"/>
      <c r="NER204" s="65"/>
      <c r="NEV204" s="65"/>
      <c r="NEZ204" s="65"/>
      <c r="NFD204" s="65"/>
      <c r="NFH204" s="65"/>
      <c r="NFL204" s="65"/>
      <c r="NFP204" s="65"/>
      <c r="NFT204" s="65"/>
      <c r="NFX204" s="65"/>
      <c r="NGB204" s="65"/>
      <c r="NGF204" s="65"/>
      <c r="NGJ204" s="65"/>
      <c r="NGN204" s="65"/>
      <c r="NGR204" s="65"/>
      <c r="NGV204" s="65"/>
      <c r="NGZ204" s="65"/>
      <c r="NHD204" s="65"/>
      <c r="NHH204" s="65"/>
      <c r="NHL204" s="65"/>
      <c r="NHP204" s="65"/>
      <c r="NHT204" s="65"/>
      <c r="NHX204" s="65"/>
      <c r="NIB204" s="65"/>
      <c r="NIF204" s="65"/>
      <c r="NIJ204" s="65"/>
      <c r="NIN204" s="65"/>
      <c r="NIR204" s="65"/>
      <c r="NIV204" s="65"/>
      <c r="NIZ204" s="65"/>
      <c r="NJD204" s="65"/>
      <c r="NJH204" s="65"/>
      <c r="NJL204" s="65"/>
      <c r="NJP204" s="65"/>
      <c r="NJT204" s="65"/>
      <c r="NJX204" s="65"/>
      <c r="NKB204" s="65"/>
      <c r="NKF204" s="65"/>
      <c r="NKJ204" s="65"/>
      <c r="NKN204" s="65"/>
      <c r="NKR204" s="65"/>
      <c r="NKV204" s="65"/>
      <c r="NKZ204" s="65"/>
      <c r="NLD204" s="65"/>
      <c r="NLH204" s="65"/>
      <c r="NLL204" s="65"/>
      <c r="NLP204" s="65"/>
      <c r="NLT204" s="65"/>
      <c r="NLX204" s="65"/>
      <c r="NMB204" s="65"/>
      <c r="NMF204" s="65"/>
      <c r="NMJ204" s="65"/>
      <c r="NMN204" s="65"/>
      <c r="NMR204" s="65"/>
      <c r="NMV204" s="65"/>
      <c r="NMZ204" s="65"/>
      <c r="NND204" s="65"/>
      <c r="NNH204" s="65"/>
      <c r="NNL204" s="65"/>
      <c r="NNP204" s="65"/>
      <c r="NNT204" s="65"/>
      <c r="NNX204" s="65"/>
      <c r="NOB204" s="65"/>
      <c r="NOF204" s="65"/>
      <c r="NOJ204" s="65"/>
      <c r="NON204" s="65"/>
      <c r="NOR204" s="65"/>
      <c r="NOV204" s="65"/>
      <c r="NOZ204" s="65"/>
      <c r="NPD204" s="65"/>
      <c r="NPH204" s="65"/>
      <c r="NPL204" s="65"/>
      <c r="NPP204" s="65"/>
      <c r="NPT204" s="65"/>
      <c r="NPX204" s="65"/>
      <c r="NQB204" s="65"/>
      <c r="NQF204" s="65"/>
      <c r="NQJ204" s="65"/>
      <c r="NQN204" s="65"/>
      <c r="NQR204" s="65"/>
      <c r="NQV204" s="65"/>
      <c r="NQZ204" s="65"/>
      <c r="NRD204" s="65"/>
      <c r="NRH204" s="65"/>
      <c r="NRL204" s="65"/>
      <c r="NRP204" s="65"/>
      <c r="NRT204" s="65"/>
      <c r="NRX204" s="65"/>
      <c r="NSB204" s="65"/>
      <c r="NSF204" s="65"/>
      <c r="NSJ204" s="65"/>
      <c r="NSN204" s="65"/>
      <c r="NSR204" s="65"/>
      <c r="NSV204" s="65"/>
      <c r="NSZ204" s="65"/>
      <c r="NTD204" s="65"/>
      <c r="NTH204" s="65"/>
      <c r="NTL204" s="65"/>
      <c r="NTP204" s="65"/>
      <c r="NTT204" s="65"/>
      <c r="NTX204" s="65"/>
      <c r="NUB204" s="65"/>
      <c r="NUF204" s="65"/>
      <c r="NUJ204" s="65"/>
      <c r="NUN204" s="65"/>
      <c r="NUR204" s="65"/>
      <c r="NUV204" s="65"/>
      <c r="NUZ204" s="65"/>
      <c r="NVD204" s="65"/>
      <c r="NVH204" s="65"/>
      <c r="NVL204" s="65"/>
      <c r="NVP204" s="65"/>
      <c r="NVT204" s="65"/>
      <c r="NVX204" s="65"/>
      <c r="NWB204" s="65"/>
      <c r="NWF204" s="65"/>
      <c r="NWJ204" s="65"/>
      <c r="NWN204" s="65"/>
      <c r="NWR204" s="65"/>
      <c r="NWV204" s="65"/>
      <c r="NWZ204" s="65"/>
      <c r="NXD204" s="65"/>
      <c r="NXH204" s="65"/>
      <c r="NXL204" s="65"/>
      <c r="NXP204" s="65"/>
      <c r="NXT204" s="65"/>
      <c r="NXX204" s="65"/>
      <c r="NYB204" s="65"/>
      <c r="NYF204" s="65"/>
      <c r="NYJ204" s="65"/>
      <c r="NYN204" s="65"/>
      <c r="NYR204" s="65"/>
      <c r="NYV204" s="65"/>
      <c r="NYZ204" s="65"/>
      <c r="NZD204" s="65"/>
      <c r="NZH204" s="65"/>
      <c r="NZL204" s="65"/>
      <c r="NZP204" s="65"/>
      <c r="NZT204" s="65"/>
      <c r="NZX204" s="65"/>
      <c r="OAB204" s="65"/>
      <c r="OAF204" s="65"/>
      <c r="OAJ204" s="65"/>
      <c r="OAN204" s="65"/>
      <c r="OAR204" s="65"/>
      <c r="OAV204" s="65"/>
      <c r="OAZ204" s="65"/>
      <c r="OBD204" s="65"/>
      <c r="OBH204" s="65"/>
      <c r="OBL204" s="65"/>
      <c r="OBP204" s="65"/>
      <c r="OBT204" s="65"/>
      <c r="OBX204" s="65"/>
      <c r="OCB204" s="65"/>
      <c r="OCF204" s="65"/>
      <c r="OCJ204" s="65"/>
      <c r="OCN204" s="65"/>
      <c r="OCR204" s="65"/>
      <c r="OCV204" s="65"/>
      <c r="OCZ204" s="65"/>
      <c r="ODD204" s="65"/>
      <c r="ODH204" s="65"/>
      <c r="ODL204" s="65"/>
      <c r="ODP204" s="65"/>
      <c r="ODT204" s="65"/>
      <c r="ODX204" s="65"/>
      <c r="OEB204" s="65"/>
      <c r="OEF204" s="65"/>
      <c r="OEJ204" s="65"/>
      <c r="OEN204" s="65"/>
      <c r="OER204" s="65"/>
      <c r="OEV204" s="65"/>
      <c r="OEZ204" s="65"/>
      <c r="OFD204" s="65"/>
      <c r="OFH204" s="65"/>
      <c r="OFL204" s="65"/>
      <c r="OFP204" s="65"/>
      <c r="OFT204" s="65"/>
      <c r="OFX204" s="65"/>
      <c r="OGB204" s="65"/>
      <c r="OGF204" s="65"/>
      <c r="OGJ204" s="65"/>
      <c r="OGN204" s="65"/>
      <c r="OGR204" s="65"/>
      <c r="OGV204" s="65"/>
      <c r="OGZ204" s="65"/>
      <c r="OHD204" s="65"/>
      <c r="OHH204" s="65"/>
      <c r="OHL204" s="65"/>
      <c r="OHP204" s="65"/>
      <c r="OHT204" s="65"/>
      <c r="OHX204" s="65"/>
      <c r="OIB204" s="65"/>
      <c r="OIF204" s="65"/>
      <c r="OIJ204" s="65"/>
      <c r="OIN204" s="65"/>
      <c r="OIR204" s="65"/>
      <c r="OIV204" s="65"/>
      <c r="OIZ204" s="65"/>
      <c r="OJD204" s="65"/>
      <c r="OJH204" s="65"/>
      <c r="OJL204" s="65"/>
      <c r="OJP204" s="65"/>
      <c r="OJT204" s="65"/>
      <c r="OJX204" s="65"/>
      <c r="OKB204" s="65"/>
      <c r="OKF204" s="65"/>
      <c r="OKJ204" s="65"/>
      <c r="OKN204" s="65"/>
      <c r="OKR204" s="65"/>
      <c r="OKV204" s="65"/>
      <c r="OKZ204" s="65"/>
      <c r="OLD204" s="65"/>
      <c r="OLH204" s="65"/>
      <c r="OLL204" s="65"/>
      <c r="OLP204" s="65"/>
      <c r="OLT204" s="65"/>
      <c r="OLX204" s="65"/>
      <c r="OMB204" s="65"/>
      <c r="OMF204" s="65"/>
      <c r="OMJ204" s="65"/>
      <c r="OMN204" s="65"/>
      <c r="OMR204" s="65"/>
      <c r="OMV204" s="65"/>
      <c r="OMZ204" s="65"/>
      <c r="OND204" s="65"/>
      <c r="ONH204" s="65"/>
      <c r="ONL204" s="65"/>
      <c r="ONP204" s="65"/>
      <c r="ONT204" s="65"/>
      <c r="ONX204" s="65"/>
      <c r="OOB204" s="65"/>
      <c r="OOF204" s="65"/>
      <c r="OOJ204" s="65"/>
      <c r="OON204" s="65"/>
      <c r="OOR204" s="65"/>
      <c r="OOV204" s="65"/>
      <c r="OOZ204" s="65"/>
      <c r="OPD204" s="65"/>
      <c r="OPH204" s="65"/>
      <c r="OPL204" s="65"/>
      <c r="OPP204" s="65"/>
      <c r="OPT204" s="65"/>
      <c r="OPX204" s="65"/>
      <c r="OQB204" s="65"/>
      <c r="OQF204" s="65"/>
      <c r="OQJ204" s="65"/>
      <c r="OQN204" s="65"/>
      <c r="OQR204" s="65"/>
      <c r="OQV204" s="65"/>
      <c r="OQZ204" s="65"/>
      <c r="ORD204" s="65"/>
      <c r="ORH204" s="65"/>
      <c r="ORL204" s="65"/>
      <c r="ORP204" s="65"/>
      <c r="ORT204" s="65"/>
      <c r="ORX204" s="65"/>
      <c r="OSB204" s="65"/>
      <c r="OSF204" s="65"/>
      <c r="OSJ204" s="65"/>
      <c r="OSN204" s="65"/>
      <c r="OSR204" s="65"/>
      <c r="OSV204" s="65"/>
      <c r="OSZ204" s="65"/>
      <c r="OTD204" s="65"/>
      <c r="OTH204" s="65"/>
      <c r="OTL204" s="65"/>
      <c r="OTP204" s="65"/>
      <c r="OTT204" s="65"/>
      <c r="OTX204" s="65"/>
      <c r="OUB204" s="65"/>
      <c r="OUF204" s="65"/>
      <c r="OUJ204" s="65"/>
      <c r="OUN204" s="65"/>
      <c r="OUR204" s="65"/>
      <c r="OUV204" s="65"/>
      <c r="OUZ204" s="65"/>
      <c r="OVD204" s="65"/>
      <c r="OVH204" s="65"/>
      <c r="OVL204" s="65"/>
      <c r="OVP204" s="65"/>
      <c r="OVT204" s="65"/>
      <c r="OVX204" s="65"/>
      <c r="OWB204" s="65"/>
      <c r="OWF204" s="65"/>
      <c r="OWJ204" s="65"/>
      <c r="OWN204" s="65"/>
      <c r="OWR204" s="65"/>
      <c r="OWV204" s="65"/>
      <c r="OWZ204" s="65"/>
      <c r="OXD204" s="65"/>
      <c r="OXH204" s="65"/>
      <c r="OXL204" s="65"/>
      <c r="OXP204" s="65"/>
      <c r="OXT204" s="65"/>
      <c r="OXX204" s="65"/>
      <c r="OYB204" s="65"/>
      <c r="OYF204" s="65"/>
      <c r="OYJ204" s="65"/>
      <c r="OYN204" s="65"/>
      <c r="OYR204" s="65"/>
      <c r="OYV204" s="65"/>
      <c r="OYZ204" s="65"/>
      <c r="OZD204" s="65"/>
      <c r="OZH204" s="65"/>
      <c r="OZL204" s="65"/>
      <c r="OZP204" s="65"/>
      <c r="OZT204" s="65"/>
      <c r="OZX204" s="65"/>
      <c r="PAB204" s="65"/>
      <c r="PAF204" s="65"/>
      <c r="PAJ204" s="65"/>
      <c r="PAN204" s="65"/>
      <c r="PAR204" s="65"/>
      <c r="PAV204" s="65"/>
      <c r="PAZ204" s="65"/>
      <c r="PBD204" s="65"/>
      <c r="PBH204" s="65"/>
      <c r="PBL204" s="65"/>
      <c r="PBP204" s="65"/>
      <c r="PBT204" s="65"/>
      <c r="PBX204" s="65"/>
      <c r="PCB204" s="65"/>
      <c r="PCF204" s="65"/>
      <c r="PCJ204" s="65"/>
      <c r="PCN204" s="65"/>
      <c r="PCR204" s="65"/>
      <c r="PCV204" s="65"/>
      <c r="PCZ204" s="65"/>
      <c r="PDD204" s="65"/>
      <c r="PDH204" s="65"/>
      <c r="PDL204" s="65"/>
      <c r="PDP204" s="65"/>
      <c r="PDT204" s="65"/>
      <c r="PDX204" s="65"/>
      <c r="PEB204" s="65"/>
      <c r="PEF204" s="65"/>
      <c r="PEJ204" s="65"/>
      <c r="PEN204" s="65"/>
      <c r="PER204" s="65"/>
      <c r="PEV204" s="65"/>
      <c r="PEZ204" s="65"/>
      <c r="PFD204" s="65"/>
      <c r="PFH204" s="65"/>
      <c r="PFL204" s="65"/>
      <c r="PFP204" s="65"/>
      <c r="PFT204" s="65"/>
      <c r="PFX204" s="65"/>
      <c r="PGB204" s="65"/>
      <c r="PGF204" s="65"/>
      <c r="PGJ204" s="65"/>
      <c r="PGN204" s="65"/>
      <c r="PGR204" s="65"/>
      <c r="PGV204" s="65"/>
      <c r="PGZ204" s="65"/>
      <c r="PHD204" s="65"/>
      <c r="PHH204" s="65"/>
      <c r="PHL204" s="65"/>
      <c r="PHP204" s="65"/>
      <c r="PHT204" s="65"/>
      <c r="PHX204" s="65"/>
      <c r="PIB204" s="65"/>
      <c r="PIF204" s="65"/>
      <c r="PIJ204" s="65"/>
      <c r="PIN204" s="65"/>
      <c r="PIR204" s="65"/>
      <c r="PIV204" s="65"/>
      <c r="PIZ204" s="65"/>
      <c r="PJD204" s="65"/>
      <c r="PJH204" s="65"/>
      <c r="PJL204" s="65"/>
      <c r="PJP204" s="65"/>
      <c r="PJT204" s="65"/>
      <c r="PJX204" s="65"/>
      <c r="PKB204" s="65"/>
      <c r="PKF204" s="65"/>
      <c r="PKJ204" s="65"/>
      <c r="PKN204" s="65"/>
      <c r="PKR204" s="65"/>
      <c r="PKV204" s="65"/>
      <c r="PKZ204" s="65"/>
      <c r="PLD204" s="65"/>
      <c r="PLH204" s="65"/>
      <c r="PLL204" s="65"/>
      <c r="PLP204" s="65"/>
      <c r="PLT204" s="65"/>
      <c r="PLX204" s="65"/>
      <c r="PMB204" s="65"/>
      <c r="PMF204" s="65"/>
      <c r="PMJ204" s="65"/>
      <c r="PMN204" s="65"/>
      <c r="PMR204" s="65"/>
      <c r="PMV204" s="65"/>
      <c r="PMZ204" s="65"/>
      <c r="PND204" s="65"/>
      <c r="PNH204" s="65"/>
      <c r="PNL204" s="65"/>
      <c r="PNP204" s="65"/>
      <c r="PNT204" s="65"/>
      <c r="PNX204" s="65"/>
      <c r="POB204" s="65"/>
      <c r="POF204" s="65"/>
      <c r="POJ204" s="65"/>
      <c r="PON204" s="65"/>
      <c r="POR204" s="65"/>
      <c r="POV204" s="65"/>
      <c r="POZ204" s="65"/>
      <c r="PPD204" s="65"/>
      <c r="PPH204" s="65"/>
      <c r="PPL204" s="65"/>
      <c r="PPP204" s="65"/>
      <c r="PPT204" s="65"/>
      <c r="PPX204" s="65"/>
      <c r="PQB204" s="65"/>
      <c r="PQF204" s="65"/>
      <c r="PQJ204" s="65"/>
      <c r="PQN204" s="65"/>
      <c r="PQR204" s="65"/>
      <c r="PQV204" s="65"/>
      <c r="PQZ204" s="65"/>
      <c r="PRD204" s="65"/>
      <c r="PRH204" s="65"/>
      <c r="PRL204" s="65"/>
      <c r="PRP204" s="65"/>
      <c r="PRT204" s="65"/>
      <c r="PRX204" s="65"/>
      <c r="PSB204" s="65"/>
      <c r="PSF204" s="65"/>
      <c r="PSJ204" s="65"/>
      <c r="PSN204" s="65"/>
      <c r="PSR204" s="65"/>
      <c r="PSV204" s="65"/>
      <c r="PSZ204" s="65"/>
      <c r="PTD204" s="65"/>
      <c r="PTH204" s="65"/>
      <c r="PTL204" s="65"/>
      <c r="PTP204" s="65"/>
      <c r="PTT204" s="65"/>
      <c r="PTX204" s="65"/>
      <c r="PUB204" s="65"/>
      <c r="PUF204" s="65"/>
      <c r="PUJ204" s="65"/>
      <c r="PUN204" s="65"/>
      <c r="PUR204" s="65"/>
      <c r="PUV204" s="65"/>
      <c r="PUZ204" s="65"/>
      <c r="PVD204" s="65"/>
      <c r="PVH204" s="65"/>
      <c r="PVL204" s="65"/>
      <c r="PVP204" s="65"/>
      <c r="PVT204" s="65"/>
      <c r="PVX204" s="65"/>
      <c r="PWB204" s="65"/>
      <c r="PWF204" s="65"/>
      <c r="PWJ204" s="65"/>
      <c r="PWN204" s="65"/>
      <c r="PWR204" s="65"/>
      <c r="PWV204" s="65"/>
      <c r="PWZ204" s="65"/>
      <c r="PXD204" s="65"/>
      <c r="PXH204" s="65"/>
      <c r="PXL204" s="65"/>
      <c r="PXP204" s="65"/>
      <c r="PXT204" s="65"/>
      <c r="PXX204" s="65"/>
      <c r="PYB204" s="65"/>
      <c r="PYF204" s="65"/>
      <c r="PYJ204" s="65"/>
      <c r="PYN204" s="65"/>
      <c r="PYR204" s="65"/>
      <c r="PYV204" s="65"/>
      <c r="PYZ204" s="65"/>
      <c r="PZD204" s="65"/>
      <c r="PZH204" s="65"/>
      <c r="PZL204" s="65"/>
      <c r="PZP204" s="65"/>
      <c r="PZT204" s="65"/>
      <c r="PZX204" s="65"/>
      <c r="QAB204" s="65"/>
      <c r="QAF204" s="65"/>
      <c r="QAJ204" s="65"/>
      <c r="QAN204" s="65"/>
      <c r="QAR204" s="65"/>
      <c r="QAV204" s="65"/>
      <c r="QAZ204" s="65"/>
      <c r="QBD204" s="65"/>
      <c r="QBH204" s="65"/>
      <c r="QBL204" s="65"/>
      <c r="QBP204" s="65"/>
      <c r="QBT204" s="65"/>
      <c r="QBX204" s="65"/>
      <c r="QCB204" s="65"/>
      <c r="QCF204" s="65"/>
      <c r="QCJ204" s="65"/>
      <c r="QCN204" s="65"/>
      <c r="QCR204" s="65"/>
      <c r="QCV204" s="65"/>
      <c r="QCZ204" s="65"/>
      <c r="QDD204" s="65"/>
      <c r="QDH204" s="65"/>
      <c r="QDL204" s="65"/>
      <c r="QDP204" s="65"/>
      <c r="QDT204" s="65"/>
      <c r="QDX204" s="65"/>
      <c r="QEB204" s="65"/>
      <c r="QEF204" s="65"/>
      <c r="QEJ204" s="65"/>
      <c r="QEN204" s="65"/>
      <c r="QER204" s="65"/>
      <c r="QEV204" s="65"/>
      <c r="QEZ204" s="65"/>
      <c r="QFD204" s="65"/>
      <c r="QFH204" s="65"/>
      <c r="QFL204" s="65"/>
      <c r="QFP204" s="65"/>
      <c r="QFT204" s="65"/>
      <c r="QFX204" s="65"/>
      <c r="QGB204" s="65"/>
      <c r="QGF204" s="65"/>
      <c r="QGJ204" s="65"/>
      <c r="QGN204" s="65"/>
      <c r="QGR204" s="65"/>
      <c r="QGV204" s="65"/>
      <c r="QGZ204" s="65"/>
      <c r="QHD204" s="65"/>
      <c r="QHH204" s="65"/>
      <c r="QHL204" s="65"/>
      <c r="QHP204" s="65"/>
      <c r="QHT204" s="65"/>
      <c r="QHX204" s="65"/>
      <c r="QIB204" s="65"/>
      <c r="QIF204" s="65"/>
      <c r="QIJ204" s="65"/>
      <c r="QIN204" s="65"/>
      <c r="QIR204" s="65"/>
      <c r="QIV204" s="65"/>
      <c r="QIZ204" s="65"/>
      <c r="QJD204" s="65"/>
      <c r="QJH204" s="65"/>
      <c r="QJL204" s="65"/>
      <c r="QJP204" s="65"/>
      <c r="QJT204" s="65"/>
      <c r="QJX204" s="65"/>
      <c r="QKB204" s="65"/>
      <c r="QKF204" s="65"/>
      <c r="QKJ204" s="65"/>
      <c r="QKN204" s="65"/>
      <c r="QKR204" s="65"/>
      <c r="QKV204" s="65"/>
      <c r="QKZ204" s="65"/>
      <c r="QLD204" s="65"/>
      <c r="QLH204" s="65"/>
      <c r="QLL204" s="65"/>
      <c r="QLP204" s="65"/>
      <c r="QLT204" s="65"/>
      <c r="QLX204" s="65"/>
      <c r="QMB204" s="65"/>
      <c r="QMF204" s="65"/>
      <c r="QMJ204" s="65"/>
      <c r="QMN204" s="65"/>
      <c r="QMR204" s="65"/>
      <c r="QMV204" s="65"/>
      <c r="QMZ204" s="65"/>
      <c r="QND204" s="65"/>
      <c r="QNH204" s="65"/>
      <c r="QNL204" s="65"/>
      <c r="QNP204" s="65"/>
      <c r="QNT204" s="65"/>
      <c r="QNX204" s="65"/>
      <c r="QOB204" s="65"/>
      <c r="QOF204" s="65"/>
      <c r="QOJ204" s="65"/>
      <c r="QON204" s="65"/>
      <c r="QOR204" s="65"/>
      <c r="QOV204" s="65"/>
      <c r="QOZ204" s="65"/>
      <c r="QPD204" s="65"/>
      <c r="QPH204" s="65"/>
      <c r="QPL204" s="65"/>
      <c r="QPP204" s="65"/>
      <c r="QPT204" s="65"/>
      <c r="QPX204" s="65"/>
      <c r="QQB204" s="65"/>
      <c r="QQF204" s="65"/>
      <c r="QQJ204" s="65"/>
      <c r="QQN204" s="65"/>
      <c r="QQR204" s="65"/>
      <c r="QQV204" s="65"/>
      <c r="QQZ204" s="65"/>
      <c r="QRD204" s="65"/>
      <c r="QRH204" s="65"/>
      <c r="QRL204" s="65"/>
      <c r="QRP204" s="65"/>
      <c r="QRT204" s="65"/>
      <c r="QRX204" s="65"/>
      <c r="QSB204" s="65"/>
      <c r="QSF204" s="65"/>
      <c r="QSJ204" s="65"/>
      <c r="QSN204" s="65"/>
      <c r="QSR204" s="65"/>
      <c r="QSV204" s="65"/>
      <c r="QSZ204" s="65"/>
      <c r="QTD204" s="65"/>
      <c r="QTH204" s="65"/>
      <c r="QTL204" s="65"/>
      <c r="QTP204" s="65"/>
      <c r="QTT204" s="65"/>
      <c r="QTX204" s="65"/>
      <c r="QUB204" s="65"/>
      <c r="QUF204" s="65"/>
      <c r="QUJ204" s="65"/>
      <c r="QUN204" s="65"/>
      <c r="QUR204" s="65"/>
      <c r="QUV204" s="65"/>
      <c r="QUZ204" s="65"/>
      <c r="QVD204" s="65"/>
      <c r="QVH204" s="65"/>
      <c r="QVL204" s="65"/>
      <c r="QVP204" s="65"/>
      <c r="QVT204" s="65"/>
      <c r="QVX204" s="65"/>
      <c r="QWB204" s="65"/>
      <c r="QWF204" s="65"/>
      <c r="QWJ204" s="65"/>
      <c r="QWN204" s="65"/>
      <c r="QWR204" s="65"/>
      <c r="QWV204" s="65"/>
      <c r="QWZ204" s="65"/>
      <c r="QXD204" s="65"/>
      <c r="QXH204" s="65"/>
      <c r="QXL204" s="65"/>
      <c r="QXP204" s="65"/>
      <c r="QXT204" s="65"/>
      <c r="QXX204" s="65"/>
      <c r="QYB204" s="65"/>
      <c r="QYF204" s="65"/>
      <c r="QYJ204" s="65"/>
      <c r="QYN204" s="65"/>
      <c r="QYR204" s="65"/>
      <c r="QYV204" s="65"/>
      <c r="QYZ204" s="65"/>
      <c r="QZD204" s="65"/>
      <c r="QZH204" s="65"/>
      <c r="QZL204" s="65"/>
      <c r="QZP204" s="65"/>
      <c r="QZT204" s="65"/>
      <c r="QZX204" s="65"/>
      <c r="RAB204" s="65"/>
      <c r="RAF204" s="65"/>
      <c r="RAJ204" s="65"/>
      <c r="RAN204" s="65"/>
      <c r="RAR204" s="65"/>
      <c r="RAV204" s="65"/>
      <c r="RAZ204" s="65"/>
      <c r="RBD204" s="65"/>
      <c r="RBH204" s="65"/>
      <c r="RBL204" s="65"/>
      <c r="RBP204" s="65"/>
      <c r="RBT204" s="65"/>
      <c r="RBX204" s="65"/>
      <c r="RCB204" s="65"/>
      <c r="RCF204" s="65"/>
      <c r="RCJ204" s="65"/>
      <c r="RCN204" s="65"/>
      <c r="RCR204" s="65"/>
      <c r="RCV204" s="65"/>
      <c r="RCZ204" s="65"/>
      <c r="RDD204" s="65"/>
      <c r="RDH204" s="65"/>
      <c r="RDL204" s="65"/>
      <c r="RDP204" s="65"/>
      <c r="RDT204" s="65"/>
      <c r="RDX204" s="65"/>
      <c r="REB204" s="65"/>
      <c r="REF204" s="65"/>
      <c r="REJ204" s="65"/>
      <c r="REN204" s="65"/>
      <c r="RER204" s="65"/>
      <c r="REV204" s="65"/>
      <c r="REZ204" s="65"/>
      <c r="RFD204" s="65"/>
      <c r="RFH204" s="65"/>
      <c r="RFL204" s="65"/>
      <c r="RFP204" s="65"/>
      <c r="RFT204" s="65"/>
      <c r="RFX204" s="65"/>
      <c r="RGB204" s="65"/>
      <c r="RGF204" s="65"/>
      <c r="RGJ204" s="65"/>
      <c r="RGN204" s="65"/>
      <c r="RGR204" s="65"/>
      <c r="RGV204" s="65"/>
      <c r="RGZ204" s="65"/>
      <c r="RHD204" s="65"/>
      <c r="RHH204" s="65"/>
      <c r="RHL204" s="65"/>
      <c r="RHP204" s="65"/>
      <c r="RHT204" s="65"/>
      <c r="RHX204" s="65"/>
      <c r="RIB204" s="65"/>
      <c r="RIF204" s="65"/>
      <c r="RIJ204" s="65"/>
      <c r="RIN204" s="65"/>
      <c r="RIR204" s="65"/>
      <c r="RIV204" s="65"/>
      <c r="RIZ204" s="65"/>
      <c r="RJD204" s="65"/>
      <c r="RJH204" s="65"/>
      <c r="RJL204" s="65"/>
      <c r="RJP204" s="65"/>
      <c r="RJT204" s="65"/>
      <c r="RJX204" s="65"/>
      <c r="RKB204" s="65"/>
      <c r="RKF204" s="65"/>
      <c r="RKJ204" s="65"/>
      <c r="RKN204" s="65"/>
      <c r="RKR204" s="65"/>
      <c r="RKV204" s="65"/>
      <c r="RKZ204" s="65"/>
      <c r="RLD204" s="65"/>
      <c r="RLH204" s="65"/>
      <c r="RLL204" s="65"/>
      <c r="RLP204" s="65"/>
      <c r="RLT204" s="65"/>
      <c r="RLX204" s="65"/>
      <c r="RMB204" s="65"/>
      <c r="RMF204" s="65"/>
      <c r="RMJ204" s="65"/>
      <c r="RMN204" s="65"/>
      <c r="RMR204" s="65"/>
      <c r="RMV204" s="65"/>
      <c r="RMZ204" s="65"/>
      <c r="RND204" s="65"/>
      <c r="RNH204" s="65"/>
      <c r="RNL204" s="65"/>
      <c r="RNP204" s="65"/>
      <c r="RNT204" s="65"/>
      <c r="RNX204" s="65"/>
      <c r="ROB204" s="65"/>
      <c r="ROF204" s="65"/>
      <c r="ROJ204" s="65"/>
      <c r="RON204" s="65"/>
      <c r="ROR204" s="65"/>
      <c r="ROV204" s="65"/>
      <c r="ROZ204" s="65"/>
      <c r="RPD204" s="65"/>
      <c r="RPH204" s="65"/>
      <c r="RPL204" s="65"/>
      <c r="RPP204" s="65"/>
      <c r="RPT204" s="65"/>
      <c r="RPX204" s="65"/>
      <c r="RQB204" s="65"/>
      <c r="RQF204" s="65"/>
      <c r="RQJ204" s="65"/>
      <c r="RQN204" s="65"/>
      <c r="RQR204" s="65"/>
      <c r="RQV204" s="65"/>
      <c r="RQZ204" s="65"/>
      <c r="RRD204" s="65"/>
      <c r="RRH204" s="65"/>
      <c r="RRL204" s="65"/>
      <c r="RRP204" s="65"/>
      <c r="RRT204" s="65"/>
      <c r="RRX204" s="65"/>
      <c r="RSB204" s="65"/>
      <c r="RSF204" s="65"/>
      <c r="RSJ204" s="65"/>
      <c r="RSN204" s="65"/>
      <c r="RSR204" s="65"/>
      <c r="RSV204" s="65"/>
      <c r="RSZ204" s="65"/>
      <c r="RTD204" s="65"/>
      <c r="RTH204" s="65"/>
      <c r="RTL204" s="65"/>
      <c r="RTP204" s="65"/>
      <c r="RTT204" s="65"/>
      <c r="RTX204" s="65"/>
      <c r="RUB204" s="65"/>
      <c r="RUF204" s="65"/>
      <c r="RUJ204" s="65"/>
      <c r="RUN204" s="65"/>
      <c r="RUR204" s="65"/>
      <c r="RUV204" s="65"/>
      <c r="RUZ204" s="65"/>
      <c r="RVD204" s="65"/>
      <c r="RVH204" s="65"/>
      <c r="RVL204" s="65"/>
      <c r="RVP204" s="65"/>
      <c r="RVT204" s="65"/>
      <c r="RVX204" s="65"/>
      <c r="RWB204" s="65"/>
      <c r="RWF204" s="65"/>
      <c r="RWJ204" s="65"/>
      <c r="RWN204" s="65"/>
      <c r="RWR204" s="65"/>
      <c r="RWV204" s="65"/>
      <c r="RWZ204" s="65"/>
      <c r="RXD204" s="65"/>
      <c r="RXH204" s="65"/>
      <c r="RXL204" s="65"/>
      <c r="RXP204" s="65"/>
      <c r="RXT204" s="65"/>
      <c r="RXX204" s="65"/>
      <c r="RYB204" s="65"/>
      <c r="RYF204" s="65"/>
      <c r="RYJ204" s="65"/>
      <c r="RYN204" s="65"/>
      <c r="RYR204" s="65"/>
      <c r="RYV204" s="65"/>
      <c r="RYZ204" s="65"/>
      <c r="RZD204" s="65"/>
      <c r="RZH204" s="65"/>
      <c r="RZL204" s="65"/>
      <c r="RZP204" s="65"/>
      <c r="RZT204" s="65"/>
      <c r="RZX204" s="65"/>
      <c r="SAB204" s="65"/>
      <c r="SAF204" s="65"/>
      <c r="SAJ204" s="65"/>
      <c r="SAN204" s="65"/>
      <c r="SAR204" s="65"/>
      <c r="SAV204" s="65"/>
      <c r="SAZ204" s="65"/>
      <c r="SBD204" s="65"/>
      <c r="SBH204" s="65"/>
      <c r="SBL204" s="65"/>
      <c r="SBP204" s="65"/>
      <c r="SBT204" s="65"/>
      <c r="SBX204" s="65"/>
      <c r="SCB204" s="65"/>
      <c r="SCF204" s="65"/>
      <c r="SCJ204" s="65"/>
      <c r="SCN204" s="65"/>
      <c r="SCR204" s="65"/>
      <c r="SCV204" s="65"/>
      <c r="SCZ204" s="65"/>
      <c r="SDD204" s="65"/>
      <c r="SDH204" s="65"/>
      <c r="SDL204" s="65"/>
      <c r="SDP204" s="65"/>
      <c r="SDT204" s="65"/>
      <c r="SDX204" s="65"/>
      <c r="SEB204" s="65"/>
      <c r="SEF204" s="65"/>
      <c r="SEJ204" s="65"/>
      <c r="SEN204" s="65"/>
      <c r="SER204" s="65"/>
      <c r="SEV204" s="65"/>
      <c r="SEZ204" s="65"/>
      <c r="SFD204" s="65"/>
      <c r="SFH204" s="65"/>
      <c r="SFL204" s="65"/>
      <c r="SFP204" s="65"/>
      <c r="SFT204" s="65"/>
      <c r="SFX204" s="65"/>
      <c r="SGB204" s="65"/>
      <c r="SGF204" s="65"/>
      <c r="SGJ204" s="65"/>
      <c r="SGN204" s="65"/>
      <c r="SGR204" s="65"/>
      <c r="SGV204" s="65"/>
      <c r="SGZ204" s="65"/>
      <c r="SHD204" s="65"/>
      <c r="SHH204" s="65"/>
      <c r="SHL204" s="65"/>
      <c r="SHP204" s="65"/>
      <c r="SHT204" s="65"/>
      <c r="SHX204" s="65"/>
      <c r="SIB204" s="65"/>
      <c r="SIF204" s="65"/>
      <c r="SIJ204" s="65"/>
      <c r="SIN204" s="65"/>
      <c r="SIR204" s="65"/>
      <c r="SIV204" s="65"/>
      <c r="SIZ204" s="65"/>
      <c r="SJD204" s="65"/>
      <c r="SJH204" s="65"/>
      <c r="SJL204" s="65"/>
      <c r="SJP204" s="65"/>
      <c r="SJT204" s="65"/>
      <c r="SJX204" s="65"/>
      <c r="SKB204" s="65"/>
      <c r="SKF204" s="65"/>
      <c r="SKJ204" s="65"/>
      <c r="SKN204" s="65"/>
      <c r="SKR204" s="65"/>
      <c r="SKV204" s="65"/>
      <c r="SKZ204" s="65"/>
      <c r="SLD204" s="65"/>
      <c r="SLH204" s="65"/>
      <c r="SLL204" s="65"/>
      <c r="SLP204" s="65"/>
      <c r="SLT204" s="65"/>
      <c r="SLX204" s="65"/>
      <c r="SMB204" s="65"/>
      <c r="SMF204" s="65"/>
      <c r="SMJ204" s="65"/>
      <c r="SMN204" s="65"/>
      <c r="SMR204" s="65"/>
      <c r="SMV204" s="65"/>
      <c r="SMZ204" s="65"/>
      <c r="SND204" s="65"/>
      <c r="SNH204" s="65"/>
      <c r="SNL204" s="65"/>
      <c r="SNP204" s="65"/>
      <c r="SNT204" s="65"/>
      <c r="SNX204" s="65"/>
      <c r="SOB204" s="65"/>
      <c r="SOF204" s="65"/>
      <c r="SOJ204" s="65"/>
      <c r="SON204" s="65"/>
      <c r="SOR204" s="65"/>
      <c r="SOV204" s="65"/>
      <c r="SOZ204" s="65"/>
      <c r="SPD204" s="65"/>
      <c r="SPH204" s="65"/>
      <c r="SPL204" s="65"/>
      <c r="SPP204" s="65"/>
      <c r="SPT204" s="65"/>
      <c r="SPX204" s="65"/>
      <c r="SQB204" s="65"/>
      <c r="SQF204" s="65"/>
      <c r="SQJ204" s="65"/>
      <c r="SQN204" s="65"/>
      <c r="SQR204" s="65"/>
      <c r="SQV204" s="65"/>
      <c r="SQZ204" s="65"/>
      <c r="SRD204" s="65"/>
      <c r="SRH204" s="65"/>
      <c r="SRL204" s="65"/>
      <c r="SRP204" s="65"/>
      <c r="SRT204" s="65"/>
      <c r="SRX204" s="65"/>
      <c r="SSB204" s="65"/>
      <c r="SSF204" s="65"/>
      <c r="SSJ204" s="65"/>
      <c r="SSN204" s="65"/>
      <c r="SSR204" s="65"/>
      <c r="SSV204" s="65"/>
      <c r="SSZ204" s="65"/>
      <c r="STD204" s="65"/>
      <c r="STH204" s="65"/>
      <c r="STL204" s="65"/>
      <c r="STP204" s="65"/>
      <c r="STT204" s="65"/>
      <c r="STX204" s="65"/>
      <c r="SUB204" s="65"/>
      <c r="SUF204" s="65"/>
      <c r="SUJ204" s="65"/>
      <c r="SUN204" s="65"/>
      <c r="SUR204" s="65"/>
      <c r="SUV204" s="65"/>
      <c r="SUZ204" s="65"/>
      <c r="SVD204" s="65"/>
      <c r="SVH204" s="65"/>
      <c r="SVL204" s="65"/>
      <c r="SVP204" s="65"/>
      <c r="SVT204" s="65"/>
      <c r="SVX204" s="65"/>
      <c r="SWB204" s="65"/>
      <c r="SWF204" s="65"/>
      <c r="SWJ204" s="65"/>
      <c r="SWN204" s="65"/>
      <c r="SWR204" s="65"/>
      <c r="SWV204" s="65"/>
      <c r="SWZ204" s="65"/>
      <c r="SXD204" s="65"/>
      <c r="SXH204" s="65"/>
      <c r="SXL204" s="65"/>
      <c r="SXP204" s="65"/>
      <c r="SXT204" s="65"/>
      <c r="SXX204" s="65"/>
      <c r="SYB204" s="65"/>
      <c r="SYF204" s="65"/>
      <c r="SYJ204" s="65"/>
      <c r="SYN204" s="65"/>
      <c r="SYR204" s="65"/>
      <c r="SYV204" s="65"/>
      <c r="SYZ204" s="65"/>
      <c r="SZD204" s="65"/>
      <c r="SZH204" s="65"/>
      <c r="SZL204" s="65"/>
      <c r="SZP204" s="65"/>
      <c r="SZT204" s="65"/>
      <c r="SZX204" s="65"/>
      <c r="TAB204" s="65"/>
      <c r="TAF204" s="65"/>
      <c r="TAJ204" s="65"/>
      <c r="TAN204" s="65"/>
      <c r="TAR204" s="65"/>
      <c r="TAV204" s="65"/>
      <c r="TAZ204" s="65"/>
      <c r="TBD204" s="65"/>
      <c r="TBH204" s="65"/>
      <c r="TBL204" s="65"/>
      <c r="TBP204" s="65"/>
      <c r="TBT204" s="65"/>
      <c r="TBX204" s="65"/>
      <c r="TCB204" s="65"/>
      <c r="TCF204" s="65"/>
      <c r="TCJ204" s="65"/>
      <c r="TCN204" s="65"/>
      <c r="TCR204" s="65"/>
      <c r="TCV204" s="65"/>
      <c r="TCZ204" s="65"/>
      <c r="TDD204" s="65"/>
      <c r="TDH204" s="65"/>
      <c r="TDL204" s="65"/>
      <c r="TDP204" s="65"/>
      <c r="TDT204" s="65"/>
      <c r="TDX204" s="65"/>
      <c r="TEB204" s="65"/>
      <c r="TEF204" s="65"/>
      <c r="TEJ204" s="65"/>
      <c r="TEN204" s="65"/>
      <c r="TER204" s="65"/>
      <c r="TEV204" s="65"/>
      <c r="TEZ204" s="65"/>
      <c r="TFD204" s="65"/>
      <c r="TFH204" s="65"/>
      <c r="TFL204" s="65"/>
      <c r="TFP204" s="65"/>
      <c r="TFT204" s="65"/>
      <c r="TFX204" s="65"/>
      <c r="TGB204" s="65"/>
      <c r="TGF204" s="65"/>
      <c r="TGJ204" s="65"/>
      <c r="TGN204" s="65"/>
      <c r="TGR204" s="65"/>
      <c r="TGV204" s="65"/>
      <c r="TGZ204" s="65"/>
      <c r="THD204" s="65"/>
      <c r="THH204" s="65"/>
      <c r="THL204" s="65"/>
      <c r="THP204" s="65"/>
      <c r="THT204" s="65"/>
      <c r="THX204" s="65"/>
      <c r="TIB204" s="65"/>
      <c r="TIF204" s="65"/>
      <c r="TIJ204" s="65"/>
      <c r="TIN204" s="65"/>
      <c r="TIR204" s="65"/>
      <c r="TIV204" s="65"/>
      <c r="TIZ204" s="65"/>
      <c r="TJD204" s="65"/>
      <c r="TJH204" s="65"/>
      <c r="TJL204" s="65"/>
      <c r="TJP204" s="65"/>
      <c r="TJT204" s="65"/>
      <c r="TJX204" s="65"/>
      <c r="TKB204" s="65"/>
      <c r="TKF204" s="65"/>
      <c r="TKJ204" s="65"/>
      <c r="TKN204" s="65"/>
      <c r="TKR204" s="65"/>
      <c r="TKV204" s="65"/>
      <c r="TKZ204" s="65"/>
      <c r="TLD204" s="65"/>
      <c r="TLH204" s="65"/>
      <c r="TLL204" s="65"/>
      <c r="TLP204" s="65"/>
      <c r="TLT204" s="65"/>
      <c r="TLX204" s="65"/>
      <c r="TMB204" s="65"/>
      <c r="TMF204" s="65"/>
      <c r="TMJ204" s="65"/>
      <c r="TMN204" s="65"/>
      <c r="TMR204" s="65"/>
      <c r="TMV204" s="65"/>
      <c r="TMZ204" s="65"/>
      <c r="TND204" s="65"/>
      <c r="TNH204" s="65"/>
      <c r="TNL204" s="65"/>
      <c r="TNP204" s="65"/>
      <c r="TNT204" s="65"/>
      <c r="TNX204" s="65"/>
      <c r="TOB204" s="65"/>
      <c r="TOF204" s="65"/>
      <c r="TOJ204" s="65"/>
      <c r="TON204" s="65"/>
      <c r="TOR204" s="65"/>
      <c r="TOV204" s="65"/>
      <c r="TOZ204" s="65"/>
      <c r="TPD204" s="65"/>
      <c r="TPH204" s="65"/>
      <c r="TPL204" s="65"/>
      <c r="TPP204" s="65"/>
      <c r="TPT204" s="65"/>
      <c r="TPX204" s="65"/>
      <c r="TQB204" s="65"/>
      <c r="TQF204" s="65"/>
      <c r="TQJ204" s="65"/>
      <c r="TQN204" s="65"/>
      <c r="TQR204" s="65"/>
      <c r="TQV204" s="65"/>
      <c r="TQZ204" s="65"/>
      <c r="TRD204" s="65"/>
      <c r="TRH204" s="65"/>
      <c r="TRL204" s="65"/>
      <c r="TRP204" s="65"/>
      <c r="TRT204" s="65"/>
      <c r="TRX204" s="65"/>
      <c r="TSB204" s="65"/>
      <c r="TSF204" s="65"/>
      <c r="TSJ204" s="65"/>
      <c r="TSN204" s="65"/>
      <c r="TSR204" s="65"/>
      <c r="TSV204" s="65"/>
      <c r="TSZ204" s="65"/>
      <c r="TTD204" s="65"/>
      <c r="TTH204" s="65"/>
      <c r="TTL204" s="65"/>
      <c r="TTP204" s="65"/>
      <c r="TTT204" s="65"/>
      <c r="TTX204" s="65"/>
      <c r="TUB204" s="65"/>
      <c r="TUF204" s="65"/>
      <c r="TUJ204" s="65"/>
      <c r="TUN204" s="65"/>
      <c r="TUR204" s="65"/>
      <c r="TUV204" s="65"/>
      <c r="TUZ204" s="65"/>
      <c r="TVD204" s="65"/>
      <c r="TVH204" s="65"/>
      <c r="TVL204" s="65"/>
      <c r="TVP204" s="65"/>
      <c r="TVT204" s="65"/>
      <c r="TVX204" s="65"/>
      <c r="TWB204" s="65"/>
      <c r="TWF204" s="65"/>
      <c r="TWJ204" s="65"/>
      <c r="TWN204" s="65"/>
      <c r="TWR204" s="65"/>
      <c r="TWV204" s="65"/>
      <c r="TWZ204" s="65"/>
      <c r="TXD204" s="65"/>
      <c r="TXH204" s="65"/>
      <c r="TXL204" s="65"/>
      <c r="TXP204" s="65"/>
      <c r="TXT204" s="65"/>
      <c r="TXX204" s="65"/>
      <c r="TYB204" s="65"/>
      <c r="TYF204" s="65"/>
      <c r="TYJ204" s="65"/>
      <c r="TYN204" s="65"/>
      <c r="TYR204" s="65"/>
      <c r="TYV204" s="65"/>
      <c r="TYZ204" s="65"/>
      <c r="TZD204" s="65"/>
      <c r="TZH204" s="65"/>
      <c r="TZL204" s="65"/>
      <c r="TZP204" s="65"/>
      <c r="TZT204" s="65"/>
      <c r="TZX204" s="65"/>
      <c r="UAB204" s="65"/>
      <c r="UAF204" s="65"/>
      <c r="UAJ204" s="65"/>
      <c r="UAN204" s="65"/>
      <c r="UAR204" s="65"/>
      <c r="UAV204" s="65"/>
      <c r="UAZ204" s="65"/>
      <c r="UBD204" s="65"/>
      <c r="UBH204" s="65"/>
      <c r="UBL204" s="65"/>
      <c r="UBP204" s="65"/>
      <c r="UBT204" s="65"/>
      <c r="UBX204" s="65"/>
      <c r="UCB204" s="65"/>
      <c r="UCF204" s="65"/>
      <c r="UCJ204" s="65"/>
      <c r="UCN204" s="65"/>
      <c r="UCR204" s="65"/>
      <c r="UCV204" s="65"/>
      <c r="UCZ204" s="65"/>
      <c r="UDD204" s="65"/>
      <c r="UDH204" s="65"/>
      <c r="UDL204" s="65"/>
      <c r="UDP204" s="65"/>
      <c r="UDT204" s="65"/>
      <c r="UDX204" s="65"/>
      <c r="UEB204" s="65"/>
      <c r="UEF204" s="65"/>
      <c r="UEJ204" s="65"/>
      <c r="UEN204" s="65"/>
      <c r="UER204" s="65"/>
      <c r="UEV204" s="65"/>
      <c r="UEZ204" s="65"/>
      <c r="UFD204" s="65"/>
      <c r="UFH204" s="65"/>
      <c r="UFL204" s="65"/>
      <c r="UFP204" s="65"/>
      <c r="UFT204" s="65"/>
      <c r="UFX204" s="65"/>
      <c r="UGB204" s="65"/>
      <c r="UGF204" s="65"/>
      <c r="UGJ204" s="65"/>
      <c r="UGN204" s="65"/>
      <c r="UGR204" s="65"/>
      <c r="UGV204" s="65"/>
      <c r="UGZ204" s="65"/>
      <c r="UHD204" s="65"/>
      <c r="UHH204" s="65"/>
      <c r="UHL204" s="65"/>
      <c r="UHP204" s="65"/>
      <c r="UHT204" s="65"/>
      <c r="UHX204" s="65"/>
      <c r="UIB204" s="65"/>
      <c r="UIF204" s="65"/>
      <c r="UIJ204" s="65"/>
      <c r="UIN204" s="65"/>
      <c r="UIR204" s="65"/>
      <c r="UIV204" s="65"/>
      <c r="UIZ204" s="65"/>
      <c r="UJD204" s="65"/>
      <c r="UJH204" s="65"/>
      <c r="UJL204" s="65"/>
      <c r="UJP204" s="65"/>
      <c r="UJT204" s="65"/>
      <c r="UJX204" s="65"/>
      <c r="UKB204" s="65"/>
      <c r="UKF204" s="65"/>
      <c r="UKJ204" s="65"/>
      <c r="UKN204" s="65"/>
      <c r="UKR204" s="65"/>
      <c r="UKV204" s="65"/>
      <c r="UKZ204" s="65"/>
      <c r="ULD204" s="65"/>
      <c r="ULH204" s="65"/>
      <c r="ULL204" s="65"/>
      <c r="ULP204" s="65"/>
      <c r="ULT204" s="65"/>
      <c r="ULX204" s="65"/>
      <c r="UMB204" s="65"/>
      <c r="UMF204" s="65"/>
      <c r="UMJ204" s="65"/>
      <c r="UMN204" s="65"/>
      <c r="UMR204" s="65"/>
      <c r="UMV204" s="65"/>
      <c r="UMZ204" s="65"/>
      <c r="UND204" s="65"/>
      <c r="UNH204" s="65"/>
      <c r="UNL204" s="65"/>
      <c r="UNP204" s="65"/>
      <c r="UNT204" s="65"/>
      <c r="UNX204" s="65"/>
      <c r="UOB204" s="65"/>
      <c r="UOF204" s="65"/>
      <c r="UOJ204" s="65"/>
      <c r="UON204" s="65"/>
      <c r="UOR204" s="65"/>
      <c r="UOV204" s="65"/>
      <c r="UOZ204" s="65"/>
      <c r="UPD204" s="65"/>
      <c r="UPH204" s="65"/>
      <c r="UPL204" s="65"/>
      <c r="UPP204" s="65"/>
      <c r="UPT204" s="65"/>
      <c r="UPX204" s="65"/>
      <c r="UQB204" s="65"/>
      <c r="UQF204" s="65"/>
      <c r="UQJ204" s="65"/>
      <c r="UQN204" s="65"/>
      <c r="UQR204" s="65"/>
      <c r="UQV204" s="65"/>
      <c r="UQZ204" s="65"/>
      <c r="URD204" s="65"/>
      <c r="URH204" s="65"/>
      <c r="URL204" s="65"/>
      <c r="URP204" s="65"/>
      <c r="URT204" s="65"/>
      <c r="URX204" s="65"/>
      <c r="USB204" s="65"/>
      <c r="USF204" s="65"/>
      <c r="USJ204" s="65"/>
      <c r="USN204" s="65"/>
      <c r="USR204" s="65"/>
      <c r="USV204" s="65"/>
      <c r="USZ204" s="65"/>
      <c r="UTD204" s="65"/>
      <c r="UTH204" s="65"/>
      <c r="UTL204" s="65"/>
      <c r="UTP204" s="65"/>
      <c r="UTT204" s="65"/>
      <c r="UTX204" s="65"/>
      <c r="UUB204" s="65"/>
      <c r="UUF204" s="65"/>
      <c r="UUJ204" s="65"/>
      <c r="UUN204" s="65"/>
      <c r="UUR204" s="65"/>
      <c r="UUV204" s="65"/>
      <c r="UUZ204" s="65"/>
      <c r="UVD204" s="65"/>
      <c r="UVH204" s="65"/>
      <c r="UVL204" s="65"/>
      <c r="UVP204" s="65"/>
      <c r="UVT204" s="65"/>
      <c r="UVX204" s="65"/>
      <c r="UWB204" s="65"/>
      <c r="UWF204" s="65"/>
      <c r="UWJ204" s="65"/>
      <c r="UWN204" s="65"/>
      <c r="UWR204" s="65"/>
      <c r="UWV204" s="65"/>
      <c r="UWZ204" s="65"/>
      <c r="UXD204" s="65"/>
      <c r="UXH204" s="65"/>
      <c r="UXL204" s="65"/>
      <c r="UXP204" s="65"/>
      <c r="UXT204" s="65"/>
      <c r="UXX204" s="65"/>
      <c r="UYB204" s="65"/>
      <c r="UYF204" s="65"/>
      <c r="UYJ204" s="65"/>
      <c r="UYN204" s="65"/>
      <c r="UYR204" s="65"/>
      <c r="UYV204" s="65"/>
      <c r="UYZ204" s="65"/>
      <c r="UZD204" s="65"/>
      <c r="UZH204" s="65"/>
      <c r="UZL204" s="65"/>
      <c r="UZP204" s="65"/>
      <c r="UZT204" s="65"/>
      <c r="UZX204" s="65"/>
      <c r="VAB204" s="65"/>
      <c r="VAF204" s="65"/>
      <c r="VAJ204" s="65"/>
      <c r="VAN204" s="65"/>
      <c r="VAR204" s="65"/>
      <c r="VAV204" s="65"/>
      <c r="VAZ204" s="65"/>
      <c r="VBD204" s="65"/>
      <c r="VBH204" s="65"/>
      <c r="VBL204" s="65"/>
      <c r="VBP204" s="65"/>
      <c r="VBT204" s="65"/>
      <c r="VBX204" s="65"/>
      <c r="VCB204" s="65"/>
      <c r="VCF204" s="65"/>
      <c r="VCJ204" s="65"/>
      <c r="VCN204" s="65"/>
      <c r="VCR204" s="65"/>
      <c r="VCV204" s="65"/>
      <c r="VCZ204" s="65"/>
      <c r="VDD204" s="65"/>
      <c r="VDH204" s="65"/>
      <c r="VDL204" s="65"/>
      <c r="VDP204" s="65"/>
      <c r="VDT204" s="65"/>
      <c r="VDX204" s="65"/>
      <c r="VEB204" s="65"/>
      <c r="VEF204" s="65"/>
      <c r="VEJ204" s="65"/>
      <c r="VEN204" s="65"/>
      <c r="VER204" s="65"/>
      <c r="VEV204" s="65"/>
      <c r="VEZ204" s="65"/>
      <c r="VFD204" s="65"/>
      <c r="VFH204" s="65"/>
      <c r="VFL204" s="65"/>
      <c r="VFP204" s="65"/>
      <c r="VFT204" s="65"/>
      <c r="VFX204" s="65"/>
      <c r="VGB204" s="65"/>
      <c r="VGF204" s="65"/>
      <c r="VGJ204" s="65"/>
      <c r="VGN204" s="65"/>
      <c r="VGR204" s="65"/>
      <c r="VGV204" s="65"/>
      <c r="VGZ204" s="65"/>
      <c r="VHD204" s="65"/>
      <c r="VHH204" s="65"/>
      <c r="VHL204" s="65"/>
      <c r="VHP204" s="65"/>
      <c r="VHT204" s="65"/>
      <c r="VHX204" s="65"/>
      <c r="VIB204" s="65"/>
      <c r="VIF204" s="65"/>
      <c r="VIJ204" s="65"/>
      <c r="VIN204" s="65"/>
      <c r="VIR204" s="65"/>
      <c r="VIV204" s="65"/>
      <c r="VIZ204" s="65"/>
      <c r="VJD204" s="65"/>
      <c r="VJH204" s="65"/>
      <c r="VJL204" s="65"/>
      <c r="VJP204" s="65"/>
      <c r="VJT204" s="65"/>
      <c r="VJX204" s="65"/>
      <c r="VKB204" s="65"/>
      <c r="VKF204" s="65"/>
      <c r="VKJ204" s="65"/>
      <c r="VKN204" s="65"/>
      <c r="VKR204" s="65"/>
      <c r="VKV204" s="65"/>
      <c r="VKZ204" s="65"/>
      <c r="VLD204" s="65"/>
      <c r="VLH204" s="65"/>
      <c r="VLL204" s="65"/>
      <c r="VLP204" s="65"/>
      <c r="VLT204" s="65"/>
      <c r="VLX204" s="65"/>
      <c r="VMB204" s="65"/>
      <c r="VMF204" s="65"/>
      <c r="VMJ204" s="65"/>
      <c r="VMN204" s="65"/>
      <c r="VMR204" s="65"/>
      <c r="VMV204" s="65"/>
      <c r="VMZ204" s="65"/>
      <c r="VND204" s="65"/>
      <c r="VNH204" s="65"/>
      <c r="VNL204" s="65"/>
      <c r="VNP204" s="65"/>
      <c r="VNT204" s="65"/>
      <c r="VNX204" s="65"/>
      <c r="VOB204" s="65"/>
      <c r="VOF204" s="65"/>
      <c r="VOJ204" s="65"/>
      <c r="VON204" s="65"/>
      <c r="VOR204" s="65"/>
      <c r="VOV204" s="65"/>
      <c r="VOZ204" s="65"/>
      <c r="VPD204" s="65"/>
      <c r="VPH204" s="65"/>
      <c r="VPL204" s="65"/>
      <c r="VPP204" s="65"/>
      <c r="VPT204" s="65"/>
      <c r="VPX204" s="65"/>
      <c r="VQB204" s="65"/>
      <c r="VQF204" s="65"/>
      <c r="VQJ204" s="65"/>
      <c r="VQN204" s="65"/>
      <c r="VQR204" s="65"/>
      <c r="VQV204" s="65"/>
      <c r="VQZ204" s="65"/>
      <c r="VRD204" s="65"/>
      <c r="VRH204" s="65"/>
      <c r="VRL204" s="65"/>
      <c r="VRP204" s="65"/>
      <c r="VRT204" s="65"/>
      <c r="VRX204" s="65"/>
      <c r="VSB204" s="65"/>
      <c r="VSF204" s="65"/>
      <c r="VSJ204" s="65"/>
      <c r="VSN204" s="65"/>
      <c r="VSR204" s="65"/>
      <c r="VSV204" s="65"/>
      <c r="VSZ204" s="65"/>
      <c r="VTD204" s="65"/>
      <c r="VTH204" s="65"/>
      <c r="VTL204" s="65"/>
      <c r="VTP204" s="65"/>
      <c r="VTT204" s="65"/>
      <c r="VTX204" s="65"/>
      <c r="VUB204" s="65"/>
      <c r="VUF204" s="65"/>
      <c r="VUJ204" s="65"/>
      <c r="VUN204" s="65"/>
      <c r="VUR204" s="65"/>
      <c r="VUV204" s="65"/>
      <c r="VUZ204" s="65"/>
      <c r="VVD204" s="65"/>
      <c r="VVH204" s="65"/>
      <c r="VVL204" s="65"/>
      <c r="VVP204" s="65"/>
      <c r="VVT204" s="65"/>
      <c r="VVX204" s="65"/>
      <c r="VWB204" s="65"/>
      <c r="VWF204" s="65"/>
      <c r="VWJ204" s="65"/>
      <c r="VWN204" s="65"/>
      <c r="VWR204" s="65"/>
      <c r="VWV204" s="65"/>
      <c r="VWZ204" s="65"/>
      <c r="VXD204" s="65"/>
      <c r="VXH204" s="65"/>
      <c r="VXL204" s="65"/>
      <c r="VXP204" s="65"/>
      <c r="VXT204" s="65"/>
      <c r="VXX204" s="65"/>
      <c r="VYB204" s="65"/>
      <c r="VYF204" s="65"/>
      <c r="VYJ204" s="65"/>
      <c r="VYN204" s="65"/>
      <c r="VYR204" s="65"/>
      <c r="VYV204" s="65"/>
      <c r="VYZ204" s="65"/>
      <c r="VZD204" s="65"/>
      <c r="VZH204" s="65"/>
      <c r="VZL204" s="65"/>
      <c r="VZP204" s="65"/>
      <c r="VZT204" s="65"/>
      <c r="VZX204" s="65"/>
      <c r="WAB204" s="65"/>
      <c r="WAF204" s="65"/>
      <c r="WAJ204" s="65"/>
      <c r="WAN204" s="65"/>
      <c r="WAR204" s="65"/>
      <c r="WAV204" s="65"/>
      <c r="WAZ204" s="65"/>
      <c r="WBD204" s="65"/>
      <c r="WBH204" s="65"/>
      <c r="WBL204" s="65"/>
      <c r="WBP204" s="65"/>
      <c r="WBT204" s="65"/>
      <c r="WBX204" s="65"/>
      <c r="WCB204" s="65"/>
      <c r="WCF204" s="65"/>
      <c r="WCJ204" s="65"/>
      <c r="WCN204" s="65"/>
      <c r="WCR204" s="65"/>
      <c r="WCV204" s="65"/>
      <c r="WCZ204" s="65"/>
      <c r="WDD204" s="65"/>
      <c r="WDH204" s="65"/>
      <c r="WDL204" s="65"/>
      <c r="WDP204" s="65"/>
      <c r="WDT204" s="65"/>
      <c r="WDX204" s="65"/>
      <c r="WEB204" s="65"/>
      <c r="WEF204" s="65"/>
      <c r="WEJ204" s="65"/>
      <c r="WEN204" s="65"/>
      <c r="WER204" s="65"/>
      <c r="WEV204" s="65"/>
      <c r="WEZ204" s="65"/>
      <c r="WFD204" s="65"/>
      <c r="WFH204" s="65"/>
      <c r="WFL204" s="65"/>
      <c r="WFP204" s="65"/>
      <c r="WFT204" s="65"/>
      <c r="WFX204" s="65"/>
      <c r="WGB204" s="65"/>
      <c r="WGF204" s="65"/>
      <c r="WGJ204" s="65"/>
      <c r="WGN204" s="65"/>
      <c r="WGR204" s="65"/>
      <c r="WGV204" s="65"/>
      <c r="WGZ204" s="65"/>
      <c r="WHD204" s="65"/>
      <c r="WHH204" s="65"/>
      <c r="WHL204" s="65"/>
      <c r="WHP204" s="65"/>
      <c r="WHT204" s="65"/>
      <c r="WHX204" s="65"/>
      <c r="WIB204" s="65"/>
      <c r="WIF204" s="65"/>
      <c r="WIJ204" s="65"/>
      <c r="WIN204" s="65"/>
      <c r="WIR204" s="65"/>
      <c r="WIV204" s="65"/>
      <c r="WIZ204" s="65"/>
      <c r="WJD204" s="65"/>
      <c r="WJH204" s="65"/>
      <c r="WJL204" s="65"/>
      <c r="WJP204" s="65"/>
      <c r="WJT204" s="65"/>
      <c r="WJX204" s="65"/>
      <c r="WKB204" s="65"/>
      <c r="WKF204" s="65"/>
      <c r="WKJ204" s="65"/>
      <c r="WKN204" s="65"/>
      <c r="WKR204" s="65"/>
      <c r="WKV204" s="65"/>
      <c r="WKZ204" s="65"/>
      <c r="WLD204" s="65"/>
      <c r="WLH204" s="65"/>
      <c r="WLL204" s="65"/>
      <c r="WLP204" s="65"/>
      <c r="WLT204" s="65"/>
      <c r="WLX204" s="65"/>
      <c r="WMB204" s="65"/>
      <c r="WMF204" s="65"/>
      <c r="WMJ204" s="65"/>
      <c r="WMN204" s="65"/>
      <c r="WMR204" s="65"/>
      <c r="WMV204" s="65"/>
      <c r="WMZ204" s="65"/>
      <c r="WND204" s="65"/>
      <c r="WNH204" s="65"/>
      <c r="WNL204" s="65"/>
      <c r="WNP204" s="65"/>
      <c r="WNT204" s="65"/>
      <c r="WNX204" s="65"/>
      <c r="WOB204" s="65"/>
      <c r="WOF204" s="65"/>
      <c r="WOJ204" s="65"/>
      <c r="WON204" s="65"/>
      <c r="WOR204" s="65"/>
      <c r="WOV204" s="65"/>
      <c r="WOZ204" s="65"/>
      <c r="WPD204" s="65"/>
      <c r="WPH204" s="65"/>
      <c r="WPL204" s="65"/>
      <c r="WPP204" s="65"/>
      <c r="WPT204" s="65"/>
      <c r="WPX204" s="65"/>
      <c r="WQB204" s="65"/>
      <c r="WQF204" s="65"/>
      <c r="WQJ204" s="65"/>
      <c r="WQN204" s="65"/>
      <c r="WQR204" s="65"/>
      <c r="WQV204" s="65"/>
      <c r="WQZ204" s="65"/>
      <c r="WRD204" s="65"/>
      <c r="WRH204" s="65"/>
      <c r="WRL204" s="65"/>
      <c r="WRP204" s="65"/>
      <c r="WRT204" s="65"/>
      <c r="WRX204" s="65"/>
      <c r="WSB204" s="65"/>
      <c r="WSF204" s="65"/>
      <c r="WSJ204" s="65"/>
      <c r="WSN204" s="65"/>
      <c r="WSR204" s="65"/>
      <c r="WSV204" s="65"/>
      <c r="WSZ204" s="65"/>
      <c r="WTD204" s="65"/>
      <c r="WTH204" s="65"/>
      <c r="WTL204" s="65"/>
      <c r="WTP204" s="65"/>
      <c r="WTT204" s="65"/>
      <c r="WTX204" s="65"/>
      <c r="WUB204" s="65"/>
      <c r="WUF204" s="65"/>
      <c r="WUJ204" s="65"/>
      <c r="WUN204" s="65"/>
      <c r="WUR204" s="65"/>
      <c r="WUV204" s="65"/>
      <c r="WUZ204" s="65"/>
      <c r="WVD204" s="65"/>
      <c r="WVH204" s="65"/>
      <c r="WVL204" s="65"/>
      <c r="WVP204" s="65"/>
      <c r="WVT204" s="65"/>
      <c r="WVX204" s="65"/>
      <c r="WWB204" s="65"/>
      <c r="WWF204" s="65"/>
      <c r="WWJ204" s="65"/>
      <c r="WWN204" s="65"/>
      <c r="WWR204" s="65"/>
      <c r="WWV204" s="65"/>
      <c r="WWZ204" s="65"/>
      <c r="WXD204" s="65"/>
      <c r="WXH204" s="65"/>
      <c r="WXL204" s="65"/>
      <c r="WXP204" s="65"/>
      <c r="WXT204" s="65"/>
      <c r="WXX204" s="65"/>
      <c r="WYB204" s="65"/>
      <c r="WYF204" s="65"/>
      <c r="WYJ204" s="65"/>
      <c r="WYN204" s="65"/>
      <c r="WYR204" s="65"/>
      <c r="WYV204" s="65"/>
      <c r="WYZ204" s="65"/>
      <c r="WZD204" s="65"/>
      <c r="WZH204" s="65"/>
      <c r="WZL204" s="65"/>
      <c r="WZP204" s="65"/>
      <c r="WZT204" s="65"/>
      <c r="WZX204" s="65"/>
      <c r="XAB204" s="65"/>
      <c r="XAF204" s="65"/>
      <c r="XAJ204" s="65"/>
      <c r="XAN204" s="65"/>
      <c r="XAR204" s="65"/>
      <c r="XAV204" s="65"/>
      <c r="XAZ204" s="65"/>
      <c r="XBD204" s="65"/>
      <c r="XBH204" s="65"/>
      <c r="XBL204" s="65"/>
      <c r="XBP204" s="65"/>
      <c r="XBT204" s="65"/>
      <c r="XBX204" s="65"/>
      <c r="XCB204" s="65"/>
      <c r="XCF204" s="65"/>
      <c r="XCJ204" s="65"/>
      <c r="XCN204" s="65"/>
      <c r="XCR204" s="65"/>
      <c r="XCV204" s="65"/>
      <c r="XCZ204" s="65"/>
      <c r="XDD204" s="65"/>
      <c r="XDH204" s="65"/>
      <c r="XDL204" s="65"/>
      <c r="XDP204" s="65"/>
      <c r="XDT204" s="65"/>
      <c r="XDX204" s="65"/>
      <c r="XEB204" s="65"/>
      <c r="XEF204" s="65"/>
      <c r="XEJ204" s="65"/>
      <c r="XEN204" s="65"/>
      <c r="XER204" s="65"/>
      <c r="XEV204" s="65"/>
      <c r="XEZ204" s="65"/>
      <c r="XFD204" s="65"/>
    </row>
    <row r="205" spans="1:16384">
      <c r="A205" s="64"/>
      <c r="B205" s="64"/>
      <c r="D205" s="65"/>
      <c r="H205" s="65"/>
      <c r="I205" s="64"/>
      <c r="L205" s="65"/>
      <c r="P205" s="65"/>
      <c r="T205" s="65"/>
      <c r="X205" s="65"/>
      <c r="AB205" s="65"/>
      <c r="AF205" s="65"/>
      <c r="AJ205" s="65"/>
      <c r="AN205" s="65"/>
      <c r="AR205" s="65"/>
      <c r="AV205" s="65"/>
      <c r="AZ205" s="65"/>
      <c r="BD205" s="65"/>
      <c r="BH205" s="65"/>
      <c r="BL205" s="65"/>
      <c r="BP205" s="65"/>
      <c r="BT205" s="65"/>
      <c r="BX205" s="65"/>
      <c r="CB205" s="65"/>
      <c r="CF205" s="65"/>
      <c r="CJ205" s="65"/>
      <c r="CN205" s="65"/>
      <c r="CR205" s="65"/>
      <c r="CV205" s="65"/>
      <c r="CZ205" s="65"/>
      <c r="DD205" s="65"/>
      <c r="DH205" s="65"/>
      <c r="DL205" s="65"/>
      <c r="DP205" s="65"/>
      <c r="DT205" s="65"/>
      <c r="DX205" s="65"/>
      <c r="EB205" s="65"/>
      <c r="EF205" s="65"/>
      <c r="EJ205" s="65"/>
      <c r="EN205" s="65"/>
      <c r="ER205" s="65"/>
      <c r="EV205" s="65"/>
      <c r="EZ205" s="65"/>
      <c r="FD205" s="65"/>
      <c r="FH205" s="65"/>
      <c r="FL205" s="65"/>
      <c r="FP205" s="65"/>
      <c r="FT205" s="65"/>
      <c r="FX205" s="65"/>
      <c r="GB205" s="65"/>
      <c r="GF205" s="65"/>
      <c r="GJ205" s="65"/>
      <c r="GN205" s="65"/>
      <c r="GR205" s="65"/>
      <c r="GV205" s="65"/>
      <c r="GZ205" s="65"/>
      <c r="HD205" s="65"/>
      <c r="HH205" s="65"/>
      <c r="HL205" s="65"/>
      <c r="HP205" s="65"/>
      <c r="HT205" s="65"/>
      <c r="HX205" s="65"/>
      <c r="IB205" s="65"/>
      <c r="IF205" s="65"/>
      <c r="IJ205" s="65"/>
      <c r="IN205" s="65"/>
      <c r="IR205" s="65"/>
      <c r="IV205" s="65"/>
      <c r="IZ205" s="65"/>
      <c r="JD205" s="65"/>
      <c r="JH205" s="65"/>
      <c r="JL205" s="65"/>
      <c r="JP205" s="65"/>
      <c r="JT205" s="65"/>
      <c r="JX205" s="65"/>
      <c r="KB205" s="65"/>
      <c r="KF205" s="65"/>
      <c r="KJ205" s="65"/>
      <c r="KN205" s="65"/>
      <c r="KR205" s="65"/>
      <c r="KV205" s="65"/>
      <c r="KZ205" s="65"/>
      <c r="LD205" s="65"/>
      <c r="LH205" s="65"/>
      <c r="LL205" s="65"/>
      <c r="LP205" s="65"/>
      <c r="LT205" s="65"/>
      <c r="LX205" s="65"/>
      <c r="MB205" s="65"/>
      <c r="MF205" s="65"/>
      <c r="MJ205" s="65"/>
      <c r="MN205" s="65"/>
      <c r="MR205" s="65"/>
      <c r="MV205" s="65"/>
      <c r="MZ205" s="65"/>
      <c r="ND205" s="65"/>
      <c r="NH205" s="65"/>
      <c r="NL205" s="65"/>
      <c r="NP205" s="65"/>
      <c r="NT205" s="65"/>
      <c r="NX205" s="65"/>
      <c r="OB205" s="65"/>
      <c r="OF205" s="65"/>
      <c r="OJ205" s="65"/>
      <c r="ON205" s="65"/>
      <c r="OR205" s="65"/>
      <c r="OV205" s="65"/>
      <c r="OZ205" s="65"/>
      <c r="PD205" s="65"/>
      <c r="PH205" s="65"/>
      <c r="PL205" s="65"/>
      <c r="PP205" s="65"/>
      <c r="PT205" s="65"/>
      <c r="PX205" s="65"/>
      <c r="QB205" s="65"/>
      <c r="QF205" s="65"/>
      <c r="QJ205" s="65"/>
      <c r="QN205" s="65"/>
      <c r="QR205" s="65"/>
      <c r="QV205" s="65"/>
      <c r="QZ205" s="65"/>
      <c r="RD205" s="65"/>
      <c r="RH205" s="65"/>
      <c r="RL205" s="65"/>
      <c r="RP205" s="65"/>
      <c r="RT205" s="65"/>
      <c r="RX205" s="65"/>
      <c r="SB205" s="65"/>
      <c r="SF205" s="65"/>
      <c r="SJ205" s="65"/>
      <c r="SN205" s="65"/>
      <c r="SR205" s="65"/>
      <c r="SV205" s="65"/>
      <c r="SZ205" s="65"/>
      <c r="TD205" s="65"/>
      <c r="TH205" s="65"/>
      <c r="TL205" s="65"/>
      <c r="TP205" s="65"/>
      <c r="TT205" s="65"/>
      <c r="TX205" s="65"/>
      <c r="UB205" s="65"/>
      <c r="UF205" s="65"/>
      <c r="UJ205" s="65"/>
      <c r="UN205" s="65"/>
      <c r="UR205" s="65"/>
      <c r="UV205" s="65"/>
      <c r="UZ205" s="65"/>
      <c r="VD205" s="65"/>
      <c r="VH205" s="65"/>
      <c r="VL205" s="65"/>
      <c r="VP205" s="65"/>
      <c r="VT205" s="65"/>
      <c r="VX205" s="65"/>
      <c r="WB205" s="65"/>
      <c r="WF205" s="65"/>
      <c r="WJ205" s="65"/>
      <c r="WN205" s="65"/>
      <c r="WR205" s="65"/>
      <c r="WV205" s="65"/>
      <c r="WZ205" s="65"/>
      <c r="XD205" s="65"/>
      <c r="XH205" s="65"/>
      <c r="XL205" s="65"/>
      <c r="XP205" s="65"/>
      <c r="XT205" s="65"/>
      <c r="XX205" s="65"/>
      <c r="YB205" s="65"/>
      <c r="YF205" s="65"/>
      <c r="YJ205" s="65"/>
      <c r="YN205" s="65"/>
      <c r="YR205" s="65"/>
      <c r="YV205" s="65"/>
      <c r="YZ205" s="65"/>
      <c r="ZD205" s="65"/>
      <c r="ZH205" s="65"/>
      <c r="ZL205" s="65"/>
      <c r="ZP205" s="65"/>
      <c r="ZT205" s="65"/>
      <c r="ZX205" s="65"/>
      <c r="AAB205" s="65"/>
      <c r="AAF205" s="65"/>
      <c r="AAJ205" s="65"/>
      <c r="AAN205" s="65"/>
      <c r="AAR205" s="65"/>
      <c r="AAV205" s="65"/>
      <c r="AAZ205" s="65"/>
      <c r="ABD205" s="65"/>
      <c r="ABH205" s="65"/>
      <c r="ABL205" s="65"/>
      <c r="ABP205" s="65"/>
      <c r="ABT205" s="65"/>
      <c r="ABX205" s="65"/>
      <c r="ACB205" s="65"/>
      <c r="ACF205" s="65"/>
      <c r="ACJ205" s="65"/>
      <c r="ACN205" s="65"/>
      <c r="ACR205" s="65"/>
      <c r="ACV205" s="65"/>
      <c r="ACZ205" s="65"/>
      <c r="ADD205" s="65"/>
      <c r="ADH205" s="65"/>
      <c r="ADL205" s="65"/>
      <c r="ADP205" s="65"/>
      <c r="ADT205" s="65"/>
      <c r="ADX205" s="65"/>
      <c r="AEB205" s="65"/>
      <c r="AEF205" s="65"/>
      <c r="AEJ205" s="65"/>
      <c r="AEN205" s="65"/>
      <c r="AER205" s="65"/>
      <c r="AEV205" s="65"/>
      <c r="AEZ205" s="65"/>
      <c r="AFD205" s="65"/>
      <c r="AFH205" s="65"/>
      <c r="AFL205" s="65"/>
      <c r="AFP205" s="65"/>
      <c r="AFT205" s="65"/>
      <c r="AFX205" s="65"/>
      <c r="AGB205" s="65"/>
      <c r="AGF205" s="65"/>
      <c r="AGJ205" s="65"/>
      <c r="AGN205" s="65"/>
      <c r="AGR205" s="65"/>
      <c r="AGV205" s="65"/>
      <c r="AGZ205" s="65"/>
      <c r="AHD205" s="65"/>
      <c r="AHH205" s="65"/>
      <c r="AHL205" s="65"/>
      <c r="AHP205" s="65"/>
      <c r="AHT205" s="65"/>
      <c r="AHX205" s="65"/>
      <c r="AIB205" s="65"/>
      <c r="AIF205" s="65"/>
      <c r="AIJ205" s="65"/>
      <c r="AIN205" s="65"/>
      <c r="AIR205" s="65"/>
      <c r="AIV205" s="65"/>
      <c r="AIZ205" s="65"/>
      <c r="AJD205" s="65"/>
      <c r="AJH205" s="65"/>
      <c r="AJL205" s="65"/>
      <c r="AJP205" s="65"/>
      <c r="AJT205" s="65"/>
      <c r="AJX205" s="65"/>
      <c r="AKB205" s="65"/>
      <c r="AKF205" s="65"/>
      <c r="AKJ205" s="65"/>
      <c r="AKN205" s="65"/>
      <c r="AKR205" s="65"/>
      <c r="AKV205" s="65"/>
      <c r="AKZ205" s="65"/>
      <c r="ALD205" s="65"/>
      <c r="ALH205" s="65"/>
      <c r="ALL205" s="65"/>
      <c r="ALP205" s="65"/>
      <c r="ALT205" s="65"/>
      <c r="ALX205" s="65"/>
      <c r="AMB205" s="65"/>
      <c r="AMF205" s="65"/>
      <c r="AMJ205" s="65"/>
      <c r="AMN205" s="65"/>
      <c r="AMR205" s="65"/>
      <c r="AMV205" s="65"/>
      <c r="AMZ205" s="65"/>
      <c r="AND205" s="65"/>
      <c r="ANH205" s="65"/>
      <c r="ANL205" s="65"/>
      <c r="ANP205" s="65"/>
      <c r="ANT205" s="65"/>
      <c r="ANX205" s="65"/>
      <c r="AOB205" s="65"/>
      <c r="AOF205" s="65"/>
      <c r="AOJ205" s="65"/>
      <c r="AON205" s="65"/>
      <c r="AOR205" s="65"/>
      <c r="AOV205" s="65"/>
      <c r="AOZ205" s="65"/>
      <c r="APD205" s="65"/>
      <c r="APH205" s="65"/>
      <c r="APL205" s="65"/>
      <c r="APP205" s="65"/>
      <c r="APT205" s="65"/>
      <c r="APX205" s="65"/>
      <c r="AQB205" s="65"/>
      <c r="AQF205" s="65"/>
      <c r="AQJ205" s="65"/>
      <c r="AQN205" s="65"/>
      <c r="AQR205" s="65"/>
      <c r="AQV205" s="65"/>
      <c r="AQZ205" s="65"/>
      <c r="ARD205" s="65"/>
      <c r="ARH205" s="65"/>
      <c r="ARL205" s="65"/>
      <c r="ARP205" s="65"/>
      <c r="ART205" s="65"/>
      <c r="ARX205" s="65"/>
      <c r="ASB205" s="65"/>
      <c r="ASF205" s="65"/>
      <c r="ASJ205" s="65"/>
      <c r="ASN205" s="65"/>
      <c r="ASR205" s="65"/>
      <c r="ASV205" s="65"/>
      <c r="ASZ205" s="65"/>
      <c r="ATD205" s="65"/>
      <c r="ATH205" s="65"/>
      <c r="ATL205" s="65"/>
      <c r="ATP205" s="65"/>
      <c r="ATT205" s="65"/>
      <c r="ATX205" s="65"/>
      <c r="AUB205" s="65"/>
      <c r="AUF205" s="65"/>
      <c r="AUJ205" s="65"/>
      <c r="AUN205" s="65"/>
      <c r="AUR205" s="65"/>
      <c r="AUV205" s="65"/>
      <c r="AUZ205" s="65"/>
      <c r="AVD205" s="65"/>
      <c r="AVH205" s="65"/>
      <c r="AVL205" s="65"/>
      <c r="AVP205" s="65"/>
      <c r="AVT205" s="65"/>
      <c r="AVX205" s="65"/>
      <c r="AWB205" s="65"/>
      <c r="AWF205" s="65"/>
      <c r="AWJ205" s="65"/>
      <c r="AWN205" s="65"/>
      <c r="AWR205" s="65"/>
      <c r="AWV205" s="65"/>
      <c r="AWZ205" s="65"/>
      <c r="AXD205" s="65"/>
      <c r="AXH205" s="65"/>
      <c r="AXL205" s="65"/>
      <c r="AXP205" s="65"/>
      <c r="AXT205" s="65"/>
      <c r="AXX205" s="65"/>
      <c r="AYB205" s="65"/>
      <c r="AYF205" s="65"/>
      <c r="AYJ205" s="65"/>
      <c r="AYN205" s="65"/>
      <c r="AYR205" s="65"/>
      <c r="AYV205" s="65"/>
      <c r="AYZ205" s="65"/>
      <c r="AZD205" s="65"/>
      <c r="AZH205" s="65"/>
      <c r="AZL205" s="65"/>
      <c r="AZP205" s="65"/>
      <c r="AZT205" s="65"/>
      <c r="AZX205" s="65"/>
      <c r="BAB205" s="65"/>
      <c r="BAF205" s="65"/>
      <c r="BAJ205" s="65"/>
      <c r="BAN205" s="65"/>
      <c r="BAR205" s="65"/>
      <c r="BAV205" s="65"/>
      <c r="BAZ205" s="65"/>
      <c r="BBD205" s="65"/>
      <c r="BBH205" s="65"/>
      <c r="BBL205" s="65"/>
      <c r="BBP205" s="65"/>
      <c r="BBT205" s="65"/>
      <c r="BBX205" s="65"/>
      <c r="BCB205" s="65"/>
      <c r="BCF205" s="65"/>
      <c r="BCJ205" s="65"/>
      <c r="BCN205" s="65"/>
      <c r="BCR205" s="65"/>
      <c r="BCV205" s="65"/>
      <c r="BCZ205" s="65"/>
      <c r="BDD205" s="65"/>
      <c r="BDH205" s="65"/>
      <c r="BDL205" s="65"/>
      <c r="BDP205" s="65"/>
      <c r="BDT205" s="65"/>
      <c r="BDX205" s="65"/>
      <c r="BEB205" s="65"/>
      <c r="BEF205" s="65"/>
      <c r="BEJ205" s="65"/>
      <c r="BEN205" s="65"/>
      <c r="BER205" s="65"/>
      <c r="BEV205" s="65"/>
      <c r="BEZ205" s="65"/>
      <c r="BFD205" s="65"/>
      <c r="BFH205" s="65"/>
      <c r="BFL205" s="65"/>
      <c r="BFP205" s="65"/>
      <c r="BFT205" s="65"/>
      <c r="BFX205" s="65"/>
      <c r="BGB205" s="65"/>
      <c r="BGF205" s="65"/>
      <c r="BGJ205" s="65"/>
      <c r="BGN205" s="65"/>
      <c r="BGR205" s="65"/>
      <c r="BGV205" s="65"/>
      <c r="BGZ205" s="65"/>
      <c r="BHD205" s="65"/>
      <c r="BHH205" s="65"/>
      <c r="BHL205" s="65"/>
      <c r="BHP205" s="65"/>
      <c r="BHT205" s="65"/>
      <c r="BHX205" s="65"/>
      <c r="BIB205" s="65"/>
      <c r="BIF205" s="65"/>
      <c r="BIJ205" s="65"/>
      <c r="BIN205" s="65"/>
      <c r="BIR205" s="65"/>
      <c r="BIV205" s="65"/>
      <c r="BIZ205" s="65"/>
      <c r="BJD205" s="65"/>
      <c r="BJH205" s="65"/>
      <c r="BJL205" s="65"/>
      <c r="BJP205" s="65"/>
      <c r="BJT205" s="65"/>
      <c r="BJX205" s="65"/>
      <c r="BKB205" s="65"/>
      <c r="BKF205" s="65"/>
      <c r="BKJ205" s="65"/>
      <c r="BKN205" s="65"/>
      <c r="BKR205" s="65"/>
      <c r="BKV205" s="65"/>
      <c r="BKZ205" s="65"/>
      <c r="BLD205" s="65"/>
      <c r="BLH205" s="65"/>
      <c r="BLL205" s="65"/>
      <c r="BLP205" s="65"/>
      <c r="BLT205" s="65"/>
      <c r="BLX205" s="65"/>
      <c r="BMB205" s="65"/>
      <c r="BMF205" s="65"/>
      <c r="BMJ205" s="65"/>
      <c r="BMN205" s="65"/>
      <c r="BMR205" s="65"/>
      <c r="BMV205" s="65"/>
      <c r="BMZ205" s="65"/>
      <c r="BND205" s="65"/>
      <c r="BNH205" s="65"/>
      <c r="BNL205" s="65"/>
      <c r="BNP205" s="65"/>
      <c r="BNT205" s="65"/>
      <c r="BNX205" s="65"/>
      <c r="BOB205" s="65"/>
      <c r="BOF205" s="65"/>
      <c r="BOJ205" s="65"/>
      <c r="BON205" s="65"/>
      <c r="BOR205" s="65"/>
      <c r="BOV205" s="65"/>
      <c r="BOZ205" s="65"/>
      <c r="BPD205" s="65"/>
      <c r="BPH205" s="65"/>
      <c r="BPL205" s="65"/>
      <c r="BPP205" s="65"/>
      <c r="BPT205" s="65"/>
      <c r="BPX205" s="65"/>
      <c r="BQB205" s="65"/>
      <c r="BQF205" s="65"/>
      <c r="BQJ205" s="65"/>
      <c r="BQN205" s="65"/>
      <c r="BQR205" s="65"/>
      <c r="BQV205" s="65"/>
      <c r="BQZ205" s="65"/>
      <c r="BRD205" s="65"/>
      <c r="BRH205" s="65"/>
      <c r="BRL205" s="65"/>
      <c r="BRP205" s="65"/>
      <c r="BRT205" s="65"/>
      <c r="BRX205" s="65"/>
      <c r="BSB205" s="65"/>
      <c r="BSF205" s="65"/>
      <c r="BSJ205" s="65"/>
      <c r="BSN205" s="65"/>
      <c r="BSR205" s="65"/>
      <c r="BSV205" s="65"/>
      <c r="BSZ205" s="65"/>
      <c r="BTD205" s="65"/>
      <c r="BTH205" s="65"/>
      <c r="BTL205" s="65"/>
      <c r="BTP205" s="65"/>
      <c r="BTT205" s="65"/>
      <c r="BTX205" s="65"/>
      <c r="BUB205" s="65"/>
      <c r="BUF205" s="65"/>
      <c r="BUJ205" s="65"/>
      <c r="BUN205" s="65"/>
      <c r="BUR205" s="65"/>
      <c r="BUV205" s="65"/>
      <c r="BUZ205" s="65"/>
      <c r="BVD205" s="65"/>
      <c r="BVH205" s="65"/>
      <c r="BVL205" s="65"/>
      <c r="BVP205" s="65"/>
      <c r="BVT205" s="65"/>
      <c r="BVX205" s="65"/>
      <c r="BWB205" s="65"/>
      <c r="BWF205" s="65"/>
      <c r="BWJ205" s="65"/>
      <c r="BWN205" s="65"/>
      <c r="BWR205" s="65"/>
      <c r="BWV205" s="65"/>
      <c r="BWZ205" s="65"/>
      <c r="BXD205" s="65"/>
      <c r="BXH205" s="65"/>
      <c r="BXL205" s="65"/>
      <c r="BXP205" s="65"/>
      <c r="BXT205" s="65"/>
      <c r="BXX205" s="65"/>
      <c r="BYB205" s="65"/>
      <c r="BYF205" s="65"/>
      <c r="BYJ205" s="65"/>
      <c r="BYN205" s="65"/>
      <c r="BYR205" s="65"/>
      <c r="BYV205" s="65"/>
      <c r="BYZ205" s="65"/>
      <c r="BZD205" s="65"/>
      <c r="BZH205" s="65"/>
      <c r="BZL205" s="65"/>
      <c r="BZP205" s="65"/>
      <c r="BZT205" s="65"/>
      <c r="BZX205" s="65"/>
      <c r="CAB205" s="65"/>
      <c r="CAF205" s="65"/>
      <c r="CAJ205" s="65"/>
      <c r="CAN205" s="65"/>
      <c r="CAR205" s="65"/>
      <c r="CAV205" s="65"/>
      <c r="CAZ205" s="65"/>
      <c r="CBD205" s="65"/>
      <c r="CBH205" s="65"/>
      <c r="CBL205" s="65"/>
      <c r="CBP205" s="65"/>
      <c r="CBT205" s="65"/>
      <c r="CBX205" s="65"/>
      <c r="CCB205" s="65"/>
      <c r="CCF205" s="65"/>
      <c r="CCJ205" s="65"/>
      <c r="CCN205" s="65"/>
      <c r="CCR205" s="65"/>
      <c r="CCV205" s="65"/>
      <c r="CCZ205" s="65"/>
      <c r="CDD205" s="65"/>
      <c r="CDH205" s="65"/>
      <c r="CDL205" s="65"/>
      <c r="CDP205" s="65"/>
      <c r="CDT205" s="65"/>
      <c r="CDX205" s="65"/>
      <c r="CEB205" s="65"/>
      <c r="CEF205" s="65"/>
      <c r="CEJ205" s="65"/>
      <c r="CEN205" s="65"/>
      <c r="CER205" s="65"/>
      <c r="CEV205" s="65"/>
      <c r="CEZ205" s="65"/>
      <c r="CFD205" s="65"/>
      <c r="CFH205" s="65"/>
      <c r="CFL205" s="65"/>
      <c r="CFP205" s="65"/>
      <c r="CFT205" s="65"/>
      <c r="CFX205" s="65"/>
      <c r="CGB205" s="65"/>
      <c r="CGF205" s="65"/>
      <c r="CGJ205" s="65"/>
      <c r="CGN205" s="65"/>
      <c r="CGR205" s="65"/>
      <c r="CGV205" s="65"/>
      <c r="CGZ205" s="65"/>
      <c r="CHD205" s="65"/>
      <c r="CHH205" s="65"/>
      <c r="CHL205" s="65"/>
      <c r="CHP205" s="65"/>
      <c r="CHT205" s="65"/>
      <c r="CHX205" s="65"/>
      <c r="CIB205" s="65"/>
      <c r="CIF205" s="65"/>
      <c r="CIJ205" s="65"/>
      <c r="CIN205" s="65"/>
      <c r="CIR205" s="65"/>
      <c r="CIV205" s="65"/>
      <c r="CIZ205" s="65"/>
      <c r="CJD205" s="65"/>
      <c r="CJH205" s="65"/>
      <c r="CJL205" s="65"/>
      <c r="CJP205" s="65"/>
      <c r="CJT205" s="65"/>
      <c r="CJX205" s="65"/>
      <c r="CKB205" s="65"/>
      <c r="CKF205" s="65"/>
      <c r="CKJ205" s="65"/>
      <c r="CKN205" s="65"/>
      <c r="CKR205" s="65"/>
      <c r="CKV205" s="65"/>
      <c r="CKZ205" s="65"/>
      <c r="CLD205" s="65"/>
      <c r="CLH205" s="65"/>
      <c r="CLL205" s="65"/>
      <c r="CLP205" s="65"/>
      <c r="CLT205" s="65"/>
      <c r="CLX205" s="65"/>
      <c r="CMB205" s="65"/>
      <c r="CMF205" s="65"/>
      <c r="CMJ205" s="65"/>
      <c r="CMN205" s="65"/>
      <c r="CMR205" s="65"/>
      <c r="CMV205" s="65"/>
      <c r="CMZ205" s="65"/>
      <c r="CND205" s="65"/>
      <c r="CNH205" s="65"/>
      <c r="CNL205" s="65"/>
      <c r="CNP205" s="65"/>
      <c r="CNT205" s="65"/>
      <c r="CNX205" s="65"/>
      <c r="COB205" s="65"/>
      <c r="COF205" s="65"/>
      <c r="COJ205" s="65"/>
      <c r="CON205" s="65"/>
      <c r="COR205" s="65"/>
      <c r="COV205" s="65"/>
      <c r="COZ205" s="65"/>
      <c r="CPD205" s="65"/>
      <c r="CPH205" s="65"/>
      <c r="CPL205" s="65"/>
      <c r="CPP205" s="65"/>
      <c r="CPT205" s="65"/>
      <c r="CPX205" s="65"/>
      <c r="CQB205" s="65"/>
      <c r="CQF205" s="65"/>
      <c r="CQJ205" s="65"/>
      <c r="CQN205" s="65"/>
      <c r="CQR205" s="65"/>
      <c r="CQV205" s="65"/>
      <c r="CQZ205" s="65"/>
      <c r="CRD205" s="65"/>
      <c r="CRH205" s="65"/>
      <c r="CRL205" s="65"/>
      <c r="CRP205" s="65"/>
      <c r="CRT205" s="65"/>
      <c r="CRX205" s="65"/>
      <c r="CSB205" s="65"/>
      <c r="CSF205" s="65"/>
      <c r="CSJ205" s="65"/>
      <c r="CSN205" s="65"/>
      <c r="CSR205" s="65"/>
      <c r="CSV205" s="65"/>
      <c r="CSZ205" s="65"/>
      <c r="CTD205" s="65"/>
      <c r="CTH205" s="65"/>
      <c r="CTL205" s="65"/>
      <c r="CTP205" s="65"/>
      <c r="CTT205" s="65"/>
      <c r="CTX205" s="65"/>
      <c r="CUB205" s="65"/>
      <c r="CUF205" s="65"/>
      <c r="CUJ205" s="65"/>
      <c r="CUN205" s="65"/>
      <c r="CUR205" s="65"/>
      <c r="CUV205" s="65"/>
      <c r="CUZ205" s="65"/>
      <c r="CVD205" s="65"/>
      <c r="CVH205" s="65"/>
      <c r="CVL205" s="65"/>
      <c r="CVP205" s="65"/>
      <c r="CVT205" s="65"/>
      <c r="CVX205" s="65"/>
      <c r="CWB205" s="65"/>
      <c r="CWF205" s="65"/>
      <c r="CWJ205" s="65"/>
      <c r="CWN205" s="65"/>
      <c r="CWR205" s="65"/>
      <c r="CWV205" s="65"/>
      <c r="CWZ205" s="65"/>
      <c r="CXD205" s="65"/>
      <c r="CXH205" s="65"/>
      <c r="CXL205" s="65"/>
      <c r="CXP205" s="65"/>
      <c r="CXT205" s="65"/>
      <c r="CXX205" s="65"/>
      <c r="CYB205" s="65"/>
      <c r="CYF205" s="65"/>
      <c r="CYJ205" s="65"/>
      <c r="CYN205" s="65"/>
      <c r="CYR205" s="65"/>
      <c r="CYV205" s="65"/>
      <c r="CYZ205" s="65"/>
      <c r="CZD205" s="65"/>
      <c r="CZH205" s="65"/>
      <c r="CZL205" s="65"/>
      <c r="CZP205" s="65"/>
      <c r="CZT205" s="65"/>
      <c r="CZX205" s="65"/>
      <c r="DAB205" s="65"/>
      <c r="DAF205" s="65"/>
      <c r="DAJ205" s="65"/>
      <c r="DAN205" s="65"/>
      <c r="DAR205" s="65"/>
      <c r="DAV205" s="65"/>
      <c r="DAZ205" s="65"/>
      <c r="DBD205" s="65"/>
      <c r="DBH205" s="65"/>
      <c r="DBL205" s="65"/>
      <c r="DBP205" s="65"/>
      <c r="DBT205" s="65"/>
      <c r="DBX205" s="65"/>
      <c r="DCB205" s="65"/>
      <c r="DCF205" s="65"/>
      <c r="DCJ205" s="65"/>
      <c r="DCN205" s="65"/>
      <c r="DCR205" s="65"/>
      <c r="DCV205" s="65"/>
      <c r="DCZ205" s="65"/>
      <c r="DDD205" s="65"/>
      <c r="DDH205" s="65"/>
      <c r="DDL205" s="65"/>
      <c r="DDP205" s="65"/>
      <c r="DDT205" s="65"/>
      <c r="DDX205" s="65"/>
      <c r="DEB205" s="65"/>
      <c r="DEF205" s="65"/>
      <c r="DEJ205" s="65"/>
      <c r="DEN205" s="65"/>
      <c r="DER205" s="65"/>
      <c r="DEV205" s="65"/>
      <c r="DEZ205" s="65"/>
      <c r="DFD205" s="65"/>
      <c r="DFH205" s="65"/>
      <c r="DFL205" s="65"/>
      <c r="DFP205" s="65"/>
      <c r="DFT205" s="65"/>
      <c r="DFX205" s="65"/>
      <c r="DGB205" s="65"/>
      <c r="DGF205" s="65"/>
      <c r="DGJ205" s="65"/>
      <c r="DGN205" s="65"/>
      <c r="DGR205" s="65"/>
      <c r="DGV205" s="65"/>
      <c r="DGZ205" s="65"/>
      <c r="DHD205" s="65"/>
      <c r="DHH205" s="65"/>
      <c r="DHL205" s="65"/>
      <c r="DHP205" s="65"/>
      <c r="DHT205" s="65"/>
      <c r="DHX205" s="65"/>
      <c r="DIB205" s="65"/>
      <c r="DIF205" s="65"/>
      <c r="DIJ205" s="65"/>
      <c r="DIN205" s="65"/>
      <c r="DIR205" s="65"/>
      <c r="DIV205" s="65"/>
      <c r="DIZ205" s="65"/>
      <c r="DJD205" s="65"/>
      <c r="DJH205" s="65"/>
      <c r="DJL205" s="65"/>
      <c r="DJP205" s="65"/>
      <c r="DJT205" s="65"/>
      <c r="DJX205" s="65"/>
      <c r="DKB205" s="65"/>
      <c r="DKF205" s="65"/>
      <c r="DKJ205" s="65"/>
      <c r="DKN205" s="65"/>
      <c r="DKR205" s="65"/>
      <c r="DKV205" s="65"/>
      <c r="DKZ205" s="65"/>
      <c r="DLD205" s="65"/>
      <c r="DLH205" s="65"/>
      <c r="DLL205" s="65"/>
      <c r="DLP205" s="65"/>
      <c r="DLT205" s="65"/>
      <c r="DLX205" s="65"/>
      <c r="DMB205" s="65"/>
      <c r="DMF205" s="65"/>
      <c r="DMJ205" s="65"/>
      <c r="DMN205" s="65"/>
      <c r="DMR205" s="65"/>
      <c r="DMV205" s="65"/>
      <c r="DMZ205" s="65"/>
      <c r="DND205" s="65"/>
      <c r="DNH205" s="65"/>
      <c r="DNL205" s="65"/>
      <c r="DNP205" s="65"/>
      <c r="DNT205" s="65"/>
      <c r="DNX205" s="65"/>
      <c r="DOB205" s="65"/>
      <c r="DOF205" s="65"/>
      <c r="DOJ205" s="65"/>
      <c r="DON205" s="65"/>
      <c r="DOR205" s="65"/>
      <c r="DOV205" s="65"/>
      <c r="DOZ205" s="65"/>
      <c r="DPD205" s="65"/>
      <c r="DPH205" s="65"/>
      <c r="DPL205" s="65"/>
      <c r="DPP205" s="65"/>
      <c r="DPT205" s="65"/>
      <c r="DPX205" s="65"/>
      <c r="DQB205" s="65"/>
      <c r="DQF205" s="65"/>
      <c r="DQJ205" s="65"/>
      <c r="DQN205" s="65"/>
      <c r="DQR205" s="65"/>
      <c r="DQV205" s="65"/>
      <c r="DQZ205" s="65"/>
      <c r="DRD205" s="65"/>
      <c r="DRH205" s="65"/>
      <c r="DRL205" s="65"/>
      <c r="DRP205" s="65"/>
      <c r="DRT205" s="65"/>
      <c r="DRX205" s="65"/>
      <c r="DSB205" s="65"/>
      <c r="DSF205" s="65"/>
      <c r="DSJ205" s="65"/>
      <c r="DSN205" s="65"/>
      <c r="DSR205" s="65"/>
      <c r="DSV205" s="65"/>
      <c r="DSZ205" s="65"/>
      <c r="DTD205" s="65"/>
      <c r="DTH205" s="65"/>
      <c r="DTL205" s="65"/>
      <c r="DTP205" s="65"/>
      <c r="DTT205" s="65"/>
      <c r="DTX205" s="65"/>
      <c r="DUB205" s="65"/>
      <c r="DUF205" s="65"/>
      <c r="DUJ205" s="65"/>
      <c r="DUN205" s="65"/>
      <c r="DUR205" s="65"/>
      <c r="DUV205" s="65"/>
      <c r="DUZ205" s="65"/>
      <c r="DVD205" s="65"/>
      <c r="DVH205" s="65"/>
      <c r="DVL205" s="65"/>
      <c r="DVP205" s="65"/>
      <c r="DVT205" s="65"/>
      <c r="DVX205" s="65"/>
      <c r="DWB205" s="65"/>
      <c r="DWF205" s="65"/>
      <c r="DWJ205" s="65"/>
      <c r="DWN205" s="65"/>
      <c r="DWR205" s="65"/>
      <c r="DWV205" s="65"/>
      <c r="DWZ205" s="65"/>
      <c r="DXD205" s="65"/>
      <c r="DXH205" s="65"/>
      <c r="DXL205" s="65"/>
      <c r="DXP205" s="65"/>
      <c r="DXT205" s="65"/>
      <c r="DXX205" s="65"/>
      <c r="DYB205" s="65"/>
      <c r="DYF205" s="65"/>
      <c r="DYJ205" s="65"/>
      <c r="DYN205" s="65"/>
      <c r="DYR205" s="65"/>
      <c r="DYV205" s="65"/>
      <c r="DYZ205" s="65"/>
      <c r="DZD205" s="65"/>
      <c r="DZH205" s="65"/>
      <c r="DZL205" s="65"/>
      <c r="DZP205" s="65"/>
      <c r="DZT205" s="65"/>
      <c r="DZX205" s="65"/>
      <c r="EAB205" s="65"/>
      <c r="EAF205" s="65"/>
      <c r="EAJ205" s="65"/>
      <c r="EAN205" s="65"/>
      <c r="EAR205" s="65"/>
      <c r="EAV205" s="65"/>
      <c r="EAZ205" s="65"/>
      <c r="EBD205" s="65"/>
      <c r="EBH205" s="65"/>
      <c r="EBL205" s="65"/>
      <c r="EBP205" s="65"/>
      <c r="EBT205" s="65"/>
      <c r="EBX205" s="65"/>
      <c r="ECB205" s="65"/>
      <c r="ECF205" s="65"/>
      <c r="ECJ205" s="65"/>
      <c r="ECN205" s="65"/>
      <c r="ECR205" s="65"/>
      <c r="ECV205" s="65"/>
      <c r="ECZ205" s="65"/>
      <c r="EDD205" s="65"/>
      <c r="EDH205" s="65"/>
      <c r="EDL205" s="65"/>
      <c r="EDP205" s="65"/>
      <c r="EDT205" s="65"/>
      <c r="EDX205" s="65"/>
      <c r="EEB205" s="65"/>
      <c r="EEF205" s="65"/>
      <c r="EEJ205" s="65"/>
      <c r="EEN205" s="65"/>
      <c r="EER205" s="65"/>
      <c r="EEV205" s="65"/>
      <c r="EEZ205" s="65"/>
      <c r="EFD205" s="65"/>
      <c r="EFH205" s="65"/>
      <c r="EFL205" s="65"/>
      <c r="EFP205" s="65"/>
      <c r="EFT205" s="65"/>
      <c r="EFX205" s="65"/>
      <c r="EGB205" s="65"/>
      <c r="EGF205" s="65"/>
      <c r="EGJ205" s="65"/>
      <c r="EGN205" s="65"/>
      <c r="EGR205" s="65"/>
      <c r="EGV205" s="65"/>
      <c r="EGZ205" s="65"/>
      <c r="EHD205" s="65"/>
      <c r="EHH205" s="65"/>
      <c r="EHL205" s="65"/>
      <c r="EHP205" s="65"/>
      <c r="EHT205" s="65"/>
      <c r="EHX205" s="65"/>
      <c r="EIB205" s="65"/>
      <c r="EIF205" s="65"/>
      <c r="EIJ205" s="65"/>
      <c r="EIN205" s="65"/>
      <c r="EIR205" s="65"/>
      <c r="EIV205" s="65"/>
      <c r="EIZ205" s="65"/>
      <c r="EJD205" s="65"/>
      <c r="EJH205" s="65"/>
      <c r="EJL205" s="65"/>
      <c r="EJP205" s="65"/>
      <c r="EJT205" s="65"/>
      <c r="EJX205" s="65"/>
      <c r="EKB205" s="65"/>
      <c r="EKF205" s="65"/>
      <c r="EKJ205" s="65"/>
      <c r="EKN205" s="65"/>
      <c r="EKR205" s="65"/>
      <c r="EKV205" s="65"/>
      <c r="EKZ205" s="65"/>
      <c r="ELD205" s="65"/>
      <c r="ELH205" s="65"/>
      <c r="ELL205" s="65"/>
      <c r="ELP205" s="65"/>
      <c r="ELT205" s="65"/>
      <c r="ELX205" s="65"/>
      <c r="EMB205" s="65"/>
      <c r="EMF205" s="65"/>
      <c r="EMJ205" s="65"/>
      <c r="EMN205" s="65"/>
      <c r="EMR205" s="65"/>
      <c r="EMV205" s="65"/>
      <c r="EMZ205" s="65"/>
      <c r="END205" s="65"/>
      <c r="ENH205" s="65"/>
      <c r="ENL205" s="65"/>
      <c r="ENP205" s="65"/>
      <c r="ENT205" s="65"/>
      <c r="ENX205" s="65"/>
      <c r="EOB205" s="65"/>
      <c r="EOF205" s="65"/>
      <c r="EOJ205" s="65"/>
      <c r="EON205" s="65"/>
      <c r="EOR205" s="65"/>
      <c r="EOV205" s="65"/>
      <c r="EOZ205" s="65"/>
      <c r="EPD205" s="65"/>
      <c r="EPH205" s="65"/>
      <c r="EPL205" s="65"/>
      <c r="EPP205" s="65"/>
      <c r="EPT205" s="65"/>
      <c r="EPX205" s="65"/>
      <c r="EQB205" s="65"/>
      <c r="EQF205" s="65"/>
      <c r="EQJ205" s="65"/>
      <c r="EQN205" s="65"/>
      <c r="EQR205" s="65"/>
      <c r="EQV205" s="65"/>
      <c r="EQZ205" s="65"/>
      <c r="ERD205" s="65"/>
      <c r="ERH205" s="65"/>
      <c r="ERL205" s="65"/>
      <c r="ERP205" s="65"/>
      <c r="ERT205" s="65"/>
      <c r="ERX205" s="65"/>
      <c r="ESB205" s="65"/>
      <c r="ESF205" s="65"/>
      <c r="ESJ205" s="65"/>
      <c r="ESN205" s="65"/>
      <c r="ESR205" s="65"/>
      <c r="ESV205" s="65"/>
      <c r="ESZ205" s="65"/>
      <c r="ETD205" s="65"/>
      <c r="ETH205" s="65"/>
      <c r="ETL205" s="65"/>
      <c r="ETP205" s="65"/>
      <c r="ETT205" s="65"/>
      <c r="ETX205" s="65"/>
      <c r="EUB205" s="65"/>
      <c r="EUF205" s="65"/>
      <c r="EUJ205" s="65"/>
      <c r="EUN205" s="65"/>
      <c r="EUR205" s="65"/>
      <c r="EUV205" s="65"/>
      <c r="EUZ205" s="65"/>
      <c r="EVD205" s="65"/>
      <c r="EVH205" s="65"/>
      <c r="EVL205" s="65"/>
      <c r="EVP205" s="65"/>
      <c r="EVT205" s="65"/>
      <c r="EVX205" s="65"/>
      <c r="EWB205" s="65"/>
      <c r="EWF205" s="65"/>
      <c r="EWJ205" s="65"/>
      <c r="EWN205" s="65"/>
      <c r="EWR205" s="65"/>
      <c r="EWV205" s="65"/>
      <c r="EWZ205" s="65"/>
      <c r="EXD205" s="65"/>
      <c r="EXH205" s="65"/>
      <c r="EXL205" s="65"/>
      <c r="EXP205" s="65"/>
      <c r="EXT205" s="65"/>
      <c r="EXX205" s="65"/>
      <c r="EYB205" s="65"/>
      <c r="EYF205" s="65"/>
      <c r="EYJ205" s="65"/>
      <c r="EYN205" s="65"/>
      <c r="EYR205" s="65"/>
      <c r="EYV205" s="65"/>
      <c r="EYZ205" s="65"/>
      <c r="EZD205" s="65"/>
      <c r="EZH205" s="65"/>
      <c r="EZL205" s="65"/>
      <c r="EZP205" s="65"/>
      <c r="EZT205" s="65"/>
      <c r="EZX205" s="65"/>
      <c r="FAB205" s="65"/>
      <c r="FAF205" s="65"/>
      <c r="FAJ205" s="65"/>
      <c r="FAN205" s="65"/>
      <c r="FAR205" s="65"/>
      <c r="FAV205" s="65"/>
      <c r="FAZ205" s="65"/>
      <c r="FBD205" s="65"/>
      <c r="FBH205" s="65"/>
      <c r="FBL205" s="65"/>
      <c r="FBP205" s="65"/>
      <c r="FBT205" s="65"/>
      <c r="FBX205" s="65"/>
      <c r="FCB205" s="65"/>
      <c r="FCF205" s="65"/>
      <c r="FCJ205" s="65"/>
      <c r="FCN205" s="65"/>
      <c r="FCR205" s="65"/>
      <c r="FCV205" s="65"/>
      <c r="FCZ205" s="65"/>
      <c r="FDD205" s="65"/>
      <c r="FDH205" s="65"/>
      <c r="FDL205" s="65"/>
      <c r="FDP205" s="65"/>
      <c r="FDT205" s="65"/>
      <c r="FDX205" s="65"/>
      <c r="FEB205" s="65"/>
      <c r="FEF205" s="65"/>
      <c r="FEJ205" s="65"/>
      <c r="FEN205" s="65"/>
      <c r="FER205" s="65"/>
      <c r="FEV205" s="65"/>
      <c r="FEZ205" s="65"/>
      <c r="FFD205" s="65"/>
      <c r="FFH205" s="65"/>
      <c r="FFL205" s="65"/>
      <c r="FFP205" s="65"/>
      <c r="FFT205" s="65"/>
      <c r="FFX205" s="65"/>
      <c r="FGB205" s="65"/>
      <c r="FGF205" s="65"/>
      <c r="FGJ205" s="65"/>
      <c r="FGN205" s="65"/>
      <c r="FGR205" s="65"/>
      <c r="FGV205" s="65"/>
      <c r="FGZ205" s="65"/>
      <c r="FHD205" s="65"/>
      <c r="FHH205" s="65"/>
      <c r="FHL205" s="65"/>
      <c r="FHP205" s="65"/>
      <c r="FHT205" s="65"/>
      <c r="FHX205" s="65"/>
      <c r="FIB205" s="65"/>
      <c r="FIF205" s="65"/>
      <c r="FIJ205" s="65"/>
      <c r="FIN205" s="65"/>
      <c r="FIR205" s="65"/>
      <c r="FIV205" s="65"/>
      <c r="FIZ205" s="65"/>
      <c r="FJD205" s="65"/>
      <c r="FJH205" s="65"/>
      <c r="FJL205" s="65"/>
      <c r="FJP205" s="65"/>
      <c r="FJT205" s="65"/>
      <c r="FJX205" s="65"/>
      <c r="FKB205" s="65"/>
      <c r="FKF205" s="65"/>
      <c r="FKJ205" s="65"/>
      <c r="FKN205" s="65"/>
      <c r="FKR205" s="65"/>
      <c r="FKV205" s="65"/>
      <c r="FKZ205" s="65"/>
      <c r="FLD205" s="65"/>
      <c r="FLH205" s="65"/>
      <c r="FLL205" s="65"/>
      <c r="FLP205" s="65"/>
      <c r="FLT205" s="65"/>
      <c r="FLX205" s="65"/>
      <c r="FMB205" s="65"/>
      <c r="FMF205" s="65"/>
      <c r="FMJ205" s="65"/>
      <c r="FMN205" s="65"/>
      <c r="FMR205" s="65"/>
      <c r="FMV205" s="65"/>
      <c r="FMZ205" s="65"/>
      <c r="FND205" s="65"/>
      <c r="FNH205" s="65"/>
      <c r="FNL205" s="65"/>
      <c r="FNP205" s="65"/>
      <c r="FNT205" s="65"/>
      <c r="FNX205" s="65"/>
      <c r="FOB205" s="65"/>
      <c r="FOF205" s="65"/>
      <c r="FOJ205" s="65"/>
      <c r="FON205" s="65"/>
      <c r="FOR205" s="65"/>
      <c r="FOV205" s="65"/>
      <c r="FOZ205" s="65"/>
      <c r="FPD205" s="65"/>
      <c r="FPH205" s="65"/>
      <c r="FPL205" s="65"/>
      <c r="FPP205" s="65"/>
      <c r="FPT205" s="65"/>
      <c r="FPX205" s="65"/>
      <c r="FQB205" s="65"/>
      <c r="FQF205" s="65"/>
      <c r="FQJ205" s="65"/>
      <c r="FQN205" s="65"/>
      <c r="FQR205" s="65"/>
      <c r="FQV205" s="65"/>
      <c r="FQZ205" s="65"/>
      <c r="FRD205" s="65"/>
      <c r="FRH205" s="65"/>
      <c r="FRL205" s="65"/>
      <c r="FRP205" s="65"/>
      <c r="FRT205" s="65"/>
      <c r="FRX205" s="65"/>
      <c r="FSB205" s="65"/>
      <c r="FSF205" s="65"/>
      <c r="FSJ205" s="65"/>
      <c r="FSN205" s="65"/>
      <c r="FSR205" s="65"/>
      <c r="FSV205" s="65"/>
      <c r="FSZ205" s="65"/>
      <c r="FTD205" s="65"/>
      <c r="FTH205" s="65"/>
      <c r="FTL205" s="65"/>
      <c r="FTP205" s="65"/>
      <c r="FTT205" s="65"/>
      <c r="FTX205" s="65"/>
      <c r="FUB205" s="65"/>
      <c r="FUF205" s="65"/>
      <c r="FUJ205" s="65"/>
      <c r="FUN205" s="65"/>
      <c r="FUR205" s="65"/>
      <c r="FUV205" s="65"/>
      <c r="FUZ205" s="65"/>
      <c r="FVD205" s="65"/>
      <c r="FVH205" s="65"/>
      <c r="FVL205" s="65"/>
      <c r="FVP205" s="65"/>
      <c r="FVT205" s="65"/>
      <c r="FVX205" s="65"/>
      <c r="FWB205" s="65"/>
      <c r="FWF205" s="65"/>
      <c r="FWJ205" s="65"/>
      <c r="FWN205" s="65"/>
      <c r="FWR205" s="65"/>
      <c r="FWV205" s="65"/>
      <c r="FWZ205" s="65"/>
      <c r="FXD205" s="65"/>
      <c r="FXH205" s="65"/>
      <c r="FXL205" s="65"/>
      <c r="FXP205" s="65"/>
      <c r="FXT205" s="65"/>
      <c r="FXX205" s="65"/>
      <c r="FYB205" s="65"/>
      <c r="FYF205" s="65"/>
      <c r="FYJ205" s="65"/>
      <c r="FYN205" s="65"/>
      <c r="FYR205" s="65"/>
      <c r="FYV205" s="65"/>
      <c r="FYZ205" s="65"/>
      <c r="FZD205" s="65"/>
      <c r="FZH205" s="65"/>
      <c r="FZL205" s="65"/>
      <c r="FZP205" s="65"/>
      <c r="FZT205" s="65"/>
      <c r="FZX205" s="65"/>
      <c r="GAB205" s="65"/>
      <c r="GAF205" s="65"/>
      <c r="GAJ205" s="65"/>
      <c r="GAN205" s="65"/>
      <c r="GAR205" s="65"/>
      <c r="GAV205" s="65"/>
      <c r="GAZ205" s="65"/>
      <c r="GBD205" s="65"/>
      <c r="GBH205" s="65"/>
      <c r="GBL205" s="65"/>
      <c r="GBP205" s="65"/>
      <c r="GBT205" s="65"/>
      <c r="GBX205" s="65"/>
      <c r="GCB205" s="65"/>
      <c r="GCF205" s="65"/>
      <c r="GCJ205" s="65"/>
      <c r="GCN205" s="65"/>
      <c r="GCR205" s="65"/>
      <c r="GCV205" s="65"/>
      <c r="GCZ205" s="65"/>
      <c r="GDD205" s="65"/>
      <c r="GDH205" s="65"/>
      <c r="GDL205" s="65"/>
      <c r="GDP205" s="65"/>
      <c r="GDT205" s="65"/>
      <c r="GDX205" s="65"/>
      <c r="GEB205" s="65"/>
      <c r="GEF205" s="65"/>
      <c r="GEJ205" s="65"/>
      <c r="GEN205" s="65"/>
      <c r="GER205" s="65"/>
      <c r="GEV205" s="65"/>
      <c r="GEZ205" s="65"/>
      <c r="GFD205" s="65"/>
      <c r="GFH205" s="65"/>
      <c r="GFL205" s="65"/>
      <c r="GFP205" s="65"/>
      <c r="GFT205" s="65"/>
      <c r="GFX205" s="65"/>
      <c r="GGB205" s="65"/>
      <c r="GGF205" s="65"/>
      <c r="GGJ205" s="65"/>
      <c r="GGN205" s="65"/>
      <c r="GGR205" s="65"/>
      <c r="GGV205" s="65"/>
      <c r="GGZ205" s="65"/>
      <c r="GHD205" s="65"/>
      <c r="GHH205" s="65"/>
      <c r="GHL205" s="65"/>
      <c r="GHP205" s="65"/>
      <c r="GHT205" s="65"/>
      <c r="GHX205" s="65"/>
      <c r="GIB205" s="65"/>
      <c r="GIF205" s="65"/>
      <c r="GIJ205" s="65"/>
      <c r="GIN205" s="65"/>
      <c r="GIR205" s="65"/>
      <c r="GIV205" s="65"/>
      <c r="GIZ205" s="65"/>
      <c r="GJD205" s="65"/>
      <c r="GJH205" s="65"/>
      <c r="GJL205" s="65"/>
      <c r="GJP205" s="65"/>
      <c r="GJT205" s="65"/>
      <c r="GJX205" s="65"/>
      <c r="GKB205" s="65"/>
      <c r="GKF205" s="65"/>
      <c r="GKJ205" s="65"/>
      <c r="GKN205" s="65"/>
      <c r="GKR205" s="65"/>
      <c r="GKV205" s="65"/>
      <c r="GKZ205" s="65"/>
      <c r="GLD205" s="65"/>
      <c r="GLH205" s="65"/>
      <c r="GLL205" s="65"/>
      <c r="GLP205" s="65"/>
      <c r="GLT205" s="65"/>
      <c r="GLX205" s="65"/>
      <c r="GMB205" s="65"/>
      <c r="GMF205" s="65"/>
      <c r="GMJ205" s="65"/>
      <c r="GMN205" s="65"/>
      <c r="GMR205" s="65"/>
      <c r="GMV205" s="65"/>
      <c r="GMZ205" s="65"/>
      <c r="GND205" s="65"/>
      <c r="GNH205" s="65"/>
      <c r="GNL205" s="65"/>
      <c r="GNP205" s="65"/>
      <c r="GNT205" s="65"/>
      <c r="GNX205" s="65"/>
      <c r="GOB205" s="65"/>
      <c r="GOF205" s="65"/>
      <c r="GOJ205" s="65"/>
      <c r="GON205" s="65"/>
      <c r="GOR205" s="65"/>
      <c r="GOV205" s="65"/>
      <c r="GOZ205" s="65"/>
      <c r="GPD205" s="65"/>
      <c r="GPH205" s="65"/>
      <c r="GPL205" s="65"/>
      <c r="GPP205" s="65"/>
      <c r="GPT205" s="65"/>
      <c r="GPX205" s="65"/>
      <c r="GQB205" s="65"/>
      <c r="GQF205" s="65"/>
      <c r="GQJ205" s="65"/>
      <c r="GQN205" s="65"/>
      <c r="GQR205" s="65"/>
      <c r="GQV205" s="65"/>
      <c r="GQZ205" s="65"/>
      <c r="GRD205" s="65"/>
      <c r="GRH205" s="65"/>
      <c r="GRL205" s="65"/>
      <c r="GRP205" s="65"/>
      <c r="GRT205" s="65"/>
      <c r="GRX205" s="65"/>
      <c r="GSB205" s="65"/>
      <c r="GSF205" s="65"/>
      <c r="GSJ205" s="65"/>
      <c r="GSN205" s="65"/>
      <c r="GSR205" s="65"/>
      <c r="GSV205" s="65"/>
      <c r="GSZ205" s="65"/>
      <c r="GTD205" s="65"/>
      <c r="GTH205" s="65"/>
      <c r="GTL205" s="65"/>
      <c r="GTP205" s="65"/>
      <c r="GTT205" s="65"/>
      <c r="GTX205" s="65"/>
      <c r="GUB205" s="65"/>
      <c r="GUF205" s="65"/>
      <c r="GUJ205" s="65"/>
      <c r="GUN205" s="65"/>
      <c r="GUR205" s="65"/>
      <c r="GUV205" s="65"/>
      <c r="GUZ205" s="65"/>
      <c r="GVD205" s="65"/>
      <c r="GVH205" s="65"/>
      <c r="GVL205" s="65"/>
      <c r="GVP205" s="65"/>
      <c r="GVT205" s="65"/>
      <c r="GVX205" s="65"/>
      <c r="GWB205" s="65"/>
      <c r="GWF205" s="65"/>
      <c r="GWJ205" s="65"/>
      <c r="GWN205" s="65"/>
      <c r="GWR205" s="65"/>
      <c r="GWV205" s="65"/>
      <c r="GWZ205" s="65"/>
      <c r="GXD205" s="65"/>
      <c r="GXH205" s="65"/>
      <c r="GXL205" s="65"/>
      <c r="GXP205" s="65"/>
      <c r="GXT205" s="65"/>
      <c r="GXX205" s="65"/>
      <c r="GYB205" s="65"/>
      <c r="GYF205" s="65"/>
      <c r="GYJ205" s="65"/>
      <c r="GYN205" s="65"/>
      <c r="GYR205" s="65"/>
      <c r="GYV205" s="65"/>
      <c r="GYZ205" s="65"/>
      <c r="GZD205" s="65"/>
      <c r="GZH205" s="65"/>
      <c r="GZL205" s="65"/>
      <c r="GZP205" s="65"/>
      <c r="GZT205" s="65"/>
      <c r="GZX205" s="65"/>
      <c r="HAB205" s="65"/>
      <c r="HAF205" s="65"/>
      <c r="HAJ205" s="65"/>
      <c r="HAN205" s="65"/>
      <c r="HAR205" s="65"/>
      <c r="HAV205" s="65"/>
      <c r="HAZ205" s="65"/>
      <c r="HBD205" s="65"/>
      <c r="HBH205" s="65"/>
      <c r="HBL205" s="65"/>
      <c r="HBP205" s="65"/>
      <c r="HBT205" s="65"/>
      <c r="HBX205" s="65"/>
      <c r="HCB205" s="65"/>
      <c r="HCF205" s="65"/>
      <c r="HCJ205" s="65"/>
      <c r="HCN205" s="65"/>
      <c r="HCR205" s="65"/>
      <c r="HCV205" s="65"/>
      <c r="HCZ205" s="65"/>
      <c r="HDD205" s="65"/>
      <c r="HDH205" s="65"/>
      <c r="HDL205" s="65"/>
      <c r="HDP205" s="65"/>
      <c r="HDT205" s="65"/>
      <c r="HDX205" s="65"/>
      <c r="HEB205" s="65"/>
      <c r="HEF205" s="65"/>
      <c r="HEJ205" s="65"/>
      <c r="HEN205" s="65"/>
      <c r="HER205" s="65"/>
      <c r="HEV205" s="65"/>
      <c r="HEZ205" s="65"/>
      <c r="HFD205" s="65"/>
      <c r="HFH205" s="65"/>
      <c r="HFL205" s="65"/>
      <c r="HFP205" s="65"/>
      <c r="HFT205" s="65"/>
      <c r="HFX205" s="65"/>
      <c r="HGB205" s="65"/>
      <c r="HGF205" s="65"/>
      <c r="HGJ205" s="65"/>
      <c r="HGN205" s="65"/>
      <c r="HGR205" s="65"/>
      <c r="HGV205" s="65"/>
      <c r="HGZ205" s="65"/>
      <c r="HHD205" s="65"/>
      <c r="HHH205" s="65"/>
      <c r="HHL205" s="65"/>
      <c r="HHP205" s="65"/>
      <c r="HHT205" s="65"/>
      <c r="HHX205" s="65"/>
      <c r="HIB205" s="65"/>
      <c r="HIF205" s="65"/>
      <c r="HIJ205" s="65"/>
      <c r="HIN205" s="65"/>
      <c r="HIR205" s="65"/>
      <c r="HIV205" s="65"/>
      <c r="HIZ205" s="65"/>
      <c r="HJD205" s="65"/>
      <c r="HJH205" s="65"/>
      <c r="HJL205" s="65"/>
      <c r="HJP205" s="65"/>
      <c r="HJT205" s="65"/>
      <c r="HJX205" s="65"/>
      <c r="HKB205" s="65"/>
      <c r="HKF205" s="65"/>
      <c r="HKJ205" s="65"/>
      <c r="HKN205" s="65"/>
      <c r="HKR205" s="65"/>
      <c r="HKV205" s="65"/>
      <c r="HKZ205" s="65"/>
      <c r="HLD205" s="65"/>
      <c r="HLH205" s="65"/>
      <c r="HLL205" s="65"/>
      <c r="HLP205" s="65"/>
      <c r="HLT205" s="65"/>
      <c r="HLX205" s="65"/>
      <c r="HMB205" s="65"/>
      <c r="HMF205" s="65"/>
      <c r="HMJ205" s="65"/>
      <c r="HMN205" s="65"/>
      <c r="HMR205" s="65"/>
      <c r="HMV205" s="65"/>
      <c r="HMZ205" s="65"/>
      <c r="HND205" s="65"/>
      <c r="HNH205" s="65"/>
      <c r="HNL205" s="65"/>
      <c r="HNP205" s="65"/>
      <c r="HNT205" s="65"/>
      <c r="HNX205" s="65"/>
      <c r="HOB205" s="65"/>
      <c r="HOF205" s="65"/>
      <c r="HOJ205" s="65"/>
      <c r="HON205" s="65"/>
      <c r="HOR205" s="65"/>
      <c r="HOV205" s="65"/>
      <c r="HOZ205" s="65"/>
      <c r="HPD205" s="65"/>
      <c r="HPH205" s="65"/>
      <c r="HPL205" s="65"/>
      <c r="HPP205" s="65"/>
      <c r="HPT205" s="65"/>
      <c r="HPX205" s="65"/>
      <c r="HQB205" s="65"/>
      <c r="HQF205" s="65"/>
      <c r="HQJ205" s="65"/>
      <c r="HQN205" s="65"/>
      <c r="HQR205" s="65"/>
      <c r="HQV205" s="65"/>
      <c r="HQZ205" s="65"/>
      <c r="HRD205" s="65"/>
      <c r="HRH205" s="65"/>
      <c r="HRL205" s="65"/>
      <c r="HRP205" s="65"/>
      <c r="HRT205" s="65"/>
      <c r="HRX205" s="65"/>
      <c r="HSB205" s="65"/>
      <c r="HSF205" s="65"/>
      <c r="HSJ205" s="65"/>
      <c r="HSN205" s="65"/>
      <c r="HSR205" s="65"/>
      <c r="HSV205" s="65"/>
      <c r="HSZ205" s="65"/>
      <c r="HTD205" s="65"/>
      <c r="HTH205" s="65"/>
      <c r="HTL205" s="65"/>
      <c r="HTP205" s="65"/>
      <c r="HTT205" s="65"/>
      <c r="HTX205" s="65"/>
      <c r="HUB205" s="65"/>
      <c r="HUF205" s="65"/>
      <c r="HUJ205" s="65"/>
      <c r="HUN205" s="65"/>
      <c r="HUR205" s="65"/>
      <c r="HUV205" s="65"/>
      <c r="HUZ205" s="65"/>
      <c r="HVD205" s="65"/>
      <c r="HVH205" s="65"/>
      <c r="HVL205" s="65"/>
      <c r="HVP205" s="65"/>
      <c r="HVT205" s="65"/>
      <c r="HVX205" s="65"/>
      <c r="HWB205" s="65"/>
      <c r="HWF205" s="65"/>
      <c r="HWJ205" s="65"/>
      <c r="HWN205" s="65"/>
      <c r="HWR205" s="65"/>
      <c r="HWV205" s="65"/>
      <c r="HWZ205" s="65"/>
      <c r="HXD205" s="65"/>
      <c r="HXH205" s="65"/>
      <c r="HXL205" s="65"/>
      <c r="HXP205" s="65"/>
      <c r="HXT205" s="65"/>
      <c r="HXX205" s="65"/>
      <c r="HYB205" s="65"/>
      <c r="HYF205" s="65"/>
      <c r="HYJ205" s="65"/>
      <c r="HYN205" s="65"/>
      <c r="HYR205" s="65"/>
      <c r="HYV205" s="65"/>
      <c r="HYZ205" s="65"/>
      <c r="HZD205" s="65"/>
      <c r="HZH205" s="65"/>
      <c r="HZL205" s="65"/>
      <c r="HZP205" s="65"/>
      <c r="HZT205" s="65"/>
      <c r="HZX205" s="65"/>
      <c r="IAB205" s="65"/>
      <c r="IAF205" s="65"/>
      <c r="IAJ205" s="65"/>
      <c r="IAN205" s="65"/>
      <c r="IAR205" s="65"/>
      <c r="IAV205" s="65"/>
      <c r="IAZ205" s="65"/>
      <c r="IBD205" s="65"/>
      <c r="IBH205" s="65"/>
      <c r="IBL205" s="65"/>
      <c r="IBP205" s="65"/>
      <c r="IBT205" s="65"/>
      <c r="IBX205" s="65"/>
      <c r="ICB205" s="65"/>
      <c r="ICF205" s="65"/>
      <c r="ICJ205" s="65"/>
      <c r="ICN205" s="65"/>
      <c r="ICR205" s="65"/>
      <c r="ICV205" s="65"/>
      <c r="ICZ205" s="65"/>
      <c r="IDD205" s="65"/>
      <c r="IDH205" s="65"/>
      <c r="IDL205" s="65"/>
      <c r="IDP205" s="65"/>
      <c r="IDT205" s="65"/>
      <c r="IDX205" s="65"/>
      <c r="IEB205" s="65"/>
      <c r="IEF205" s="65"/>
      <c r="IEJ205" s="65"/>
      <c r="IEN205" s="65"/>
      <c r="IER205" s="65"/>
      <c r="IEV205" s="65"/>
      <c r="IEZ205" s="65"/>
      <c r="IFD205" s="65"/>
      <c r="IFH205" s="65"/>
      <c r="IFL205" s="65"/>
      <c r="IFP205" s="65"/>
      <c r="IFT205" s="65"/>
      <c r="IFX205" s="65"/>
      <c r="IGB205" s="65"/>
      <c r="IGF205" s="65"/>
      <c r="IGJ205" s="65"/>
      <c r="IGN205" s="65"/>
      <c r="IGR205" s="65"/>
      <c r="IGV205" s="65"/>
      <c r="IGZ205" s="65"/>
      <c r="IHD205" s="65"/>
      <c r="IHH205" s="65"/>
      <c r="IHL205" s="65"/>
      <c r="IHP205" s="65"/>
      <c r="IHT205" s="65"/>
      <c r="IHX205" s="65"/>
      <c r="IIB205" s="65"/>
      <c r="IIF205" s="65"/>
      <c r="IIJ205" s="65"/>
      <c r="IIN205" s="65"/>
      <c r="IIR205" s="65"/>
      <c r="IIV205" s="65"/>
      <c r="IIZ205" s="65"/>
      <c r="IJD205" s="65"/>
      <c r="IJH205" s="65"/>
      <c r="IJL205" s="65"/>
      <c r="IJP205" s="65"/>
      <c r="IJT205" s="65"/>
      <c r="IJX205" s="65"/>
      <c r="IKB205" s="65"/>
      <c r="IKF205" s="65"/>
      <c r="IKJ205" s="65"/>
      <c r="IKN205" s="65"/>
      <c r="IKR205" s="65"/>
      <c r="IKV205" s="65"/>
      <c r="IKZ205" s="65"/>
      <c r="ILD205" s="65"/>
      <c r="ILH205" s="65"/>
      <c r="ILL205" s="65"/>
      <c r="ILP205" s="65"/>
      <c r="ILT205" s="65"/>
      <c r="ILX205" s="65"/>
      <c r="IMB205" s="65"/>
      <c r="IMF205" s="65"/>
      <c r="IMJ205" s="65"/>
      <c r="IMN205" s="65"/>
      <c r="IMR205" s="65"/>
      <c r="IMV205" s="65"/>
      <c r="IMZ205" s="65"/>
      <c r="IND205" s="65"/>
      <c r="INH205" s="65"/>
      <c r="INL205" s="65"/>
      <c r="INP205" s="65"/>
      <c r="INT205" s="65"/>
      <c r="INX205" s="65"/>
      <c r="IOB205" s="65"/>
      <c r="IOF205" s="65"/>
      <c r="IOJ205" s="65"/>
      <c r="ION205" s="65"/>
      <c r="IOR205" s="65"/>
      <c r="IOV205" s="65"/>
      <c r="IOZ205" s="65"/>
      <c r="IPD205" s="65"/>
      <c r="IPH205" s="65"/>
      <c r="IPL205" s="65"/>
      <c r="IPP205" s="65"/>
      <c r="IPT205" s="65"/>
      <c r="IPX205" s="65"/>
      <c r="IQB205" s="65"/>
      <c r="IQF205" s="65"/>
      <c r="IQJ205" s="65"/>
      <c r="IQN205" s="65"/>
      <c r="IQR205" s="65"/>
      <c r="IQV205" s="65"/>
      <c r="IQZ205" s="65"/>
      <c r="IRD205" s="65"/>
      <c r="IRH205" s="65"/>
      <c r="IRL205" s="65"/>
      <c r="IRP205" s="65"/>
      <c r="IRT205" s="65"/>
      <c r="IRX205" s="65"/>
      <c r="ISB205" s="65"/>
      <c r="ISF205" s="65"/>
      <c r="ISJ205" s="65"/>
      <c r="ISN205" s="65"/>
      <c r="ISR205" s="65"/>
      <c r="ISV205" s="65"/>
      <c r="ISZ205" s="65"/>
      <c r="ITD205" s="65"/>
      <c r="ITH205" s="65"/>
      <c r="ITL205" s="65"/>
      <c r="ITP205" s="65"/>
      <c r="ITT205" s="65"/>
      <c r="ITX205" s="65"/>
      <c r="IUB205" s="65"/>
      <c r="IUF205" s="65"/>
      <c r="IUJ205" s="65"/>
      <c r="IUN205" s="65"/>
      <c r="IUR205" s="65"/>
      <c r="IUV205" s="65"/>
      <c r="IUZ205" s="65"/>
      <c r="IVD205" s="65"/>
      <c r="IVH205" s="65"/>
      <c r="IVL205" s="65"/>
      <c r="IVP205" s="65"/>
      <c r="IVT205" s="65"/>
      <c r="IVX205" s="65"/>
      <c r="IWB205" s="65"/>
      <c r="IWF205" s="65"/>
      <c r="IWJ205" s="65"/>
      <c r="IWN205" s="65"/>
      <c r="IWR205" s="65"/>
      <c r="IWV205" s="65"/>
      <c r="IWZ205" s="65"/>
      <c r="IXD205" s="65"/>
      <c r="IXH205" s="65"/>
      <c r="IXL205" s="65"/>
      <c r="IXP205" s="65"/>
      <c r="IXT205" s="65"/>
      <c r="IXX205" s="65"/>
      <c r="IYB205" s="65"/>
      <c r="IYF205" s="65"/>
      <c r="IYJ205" s="65"/>
      <c r="IYN205" s="65"/>
      <c r="IYR205" s="65"/>
      <c r="IYV205" s="65"/>
      <c r="IYZ205" s="65"/>
      <c r="IZD205" s="65"/>
      <c r="IZH205" s="65"/>
      <c r="IZL205" s="65"/>
      <c r="IZP205" s="65"/>
      <c r="IZT205" s="65"/>
      <c r="IZX205" s="65"/>
      <c r="JAB205" s="65"/>
      <c r="JAF205" s="65"/>
      <c r="JAJ205" s="65"/>
      <c r="JAN205" s="65"/>
      <c r="JAR205" s="65"/>
      <c r="JAV205" s="65"/>
      <c r="JAZ205" s="65"/>
      <c r="JBD205" s="65"/>
      <c r="JBH205" s="65"/>
      <c r="JBL205" s="65"/>
      <c r="JBP205" s="65"/>
      <c r="JBT205" s="65"/>
      <c r="JBX205" s="65"/>
      <c r="JCB205" s="65"/>
      <c r="JCF205" s="65"/>
      <c r="JCJ205" s="65"/>
      <c r="JCN205" s="65"/>
      <c r="JCR205" s="65"/>
      <c r="JCV205" s="65"/>
      <c r="JCZ205" s="65"/>
      <c r="JDD205" s="65"/>
      <c r="JDH205" s="65"/>
      <c r="JDL205" s="65"/>
      <c r="JDP205" s="65"/>
      <c r="JDT205" s="65"/>
      <c r="JDX205" s="65"/>
      <c r="JEB205" s="65"/>
      <c r="JEF205" s="65"/>
      <c r="JEJ205" s="65"/>
      <c r="JEN205" s="65"/>
      <c r="JER205" s="65"/>
      <c r="JEV205" s="65"/>
      <c r="JEZ205" s="65"/>
      <c r="JFD205" s="65"/>
      <c r="JFH205" s="65"/>
      <c r="JFL205" s="65"/>
      <c r="JFP205" s="65"/>
      <c r="JFT205" s="65"/>
      <c r="JFX205" s="65"/>
      <c r="JGB205" s="65"/>
      <c r="JGF205" s="65"/>
      <c r="JGJ205" s="65"/>
      <c r="JGN205" s="65"/>
      <c r="JGR205" s="65"/>
      <c r="JGV205" s="65"/>
      <c r="JGZ205" s="65"/>
      <c r="JHD205" s="65"/>
      <c r="JHH205" s="65"/>
      <c r="JHL205" s="65"/>
      <c r="JHP205" s="65"/>
      <c r="JHT205" s="65"/>
      <c r="JHX205" s="65"/>
      <c r="JIB205" s="65"/>
      <c r="JIF205" s="65"/>
      <c r="JIJ205" s="65"/>
      <c r="JIN205" s="65"/>
      <c r="JIR205" s="65"/>
      <c r="JIV205" s="65"/>
      <c r="JIZ205" s="65"/>
      <c r="JJD205" s="65"/>
      <c r="JJH205" s="65"/>
      <c r="JJL205" s="65"/>
      <c r="JJP205" s="65"/>
      <c r="JJT205" s="65"/>
      <c r="JJX205" s="65"/>
      <c r="JKB205" s="65"/>
      <c r="JKF205" s="65"/>
      <c r="JKJ205" s="65"/>
      <c r="JKN205" s="65"/>
      <c r="JKR205" s="65"/>
      <c r="JKV205" s="65"/>
      <c r="JKZ205" s="65"/>
      <c r="JLD205" s="65"/>
      <c r="JLH205" s="65"/>
      <c r="JLL205" s="65"/>
      <c r="JLP205" s="65"/>
      <c r="JLT205" s="65"/>
      <c r="JLX205" s="65"/>
      <c r="JMB205" s="65"/>
      <c r="JMF205" s="65"/>
      <c r="JMJ205" s="65"/>
      <c r="JMN205" s="65"/>
      <c r="JMR205" s="65"/>
      <c r="JMV205" s="65"/>
      <c r="JMZ205" s="65"/>
      <c r="JND205" s="65"/>
      <c r="JNH205" s="65"/>
      <c r="JNL205" s="65"/>
      <c r="JNP205" s="65"/>
      <c r="JNT205" s="65"/>
      <c r="JNX205" s="65"/>
      <c r="JOB205" s="65"/>
      <c r="JOF205" s="65"/>
      <c r="JOJ205" s="65"/>
      <c r="JON205" s="65"/>
      <c r="JOR205" s="65"/>
      <c r="JOV205" s="65"/>
      <c r="JOZ205" s="65"/>
      <c r="JPD205" s="65"/>
      <c r="JPH205" s="65"/>
      <c r="JPL205" s="65"/>
      <c r="JPP205" s="65"/>
      <c r="JPT205" s="65"/>
      <c r="JPX205" s="65"/>
      <c r="JQB205" s="65"/>
      <c r="JQF205" s="65"/>
      <c r="JQJ205" s="65"/>
      <c r="JQN205" s="65"/>
      <c r="JQR205" s="65"/>
      <c r="JQV205" s="65"/>
      <c r="JQZ205" s="65"/>
      <c r="JRD205" s="65"/>
      <c r="JRH205" s="65"/>
      <c r="JRL205" s="65"/>
      <c r="JRP205" s="65"/>
      <c r="JRT205" s="65"/>
      <c r="JRX205" s="65"/>
      <c r="JSB205" s="65"/>
      <c r="JSF205" s="65"/>
      <c r="JSJ205" s="65"/>
      <c r="JSN205" s="65"/>
      <c r="JSR205" s="65"/>
      <c r="JSV205" s="65"/>
      <c r="JSZ205" s="65"/>
      <c r="JTD205" s="65"/>
      <c r="JTH205" s="65"/>
      <c r="JTL205" s="65"/>
      <c r="JTP205" s="65"/>
      <c r="JTT205" s="65"/>
      <c r="JTX205" s="65"/>
      <c r="JUB205" s="65"/>
      <c r="JUF205" s="65"/>
      <c r="JUJ205" s="65"/>
      <c r="JUN205" s="65"/>
      <c r="JUR205" s="65"/>
      <c r="JUV205" s="65"/>
      <c r="JUZ205" s="65"/>
      <c r="JVD205" s="65"/>
      <c r="JVH205" s="65"/>
      <c r="JVL205" s="65"/>
      <c r="JVP205" s="65"/>
      <c r="JVT205" s="65"/>
      <c r="JVX205" s="65"/>
      <c r="JWB205" s="65"/>
      <c r="JWF205" s="65"/>
      <c r="JWJ205" s="65"/>
      <c r="JWN205" s="65"/>
      <c r="JWR205" s="65"/>
      <c r="JWV205" s="65"/>
      <c r="JWZ205" s="65"/>
      <c r="JXD205" s="65"/>
      <c r="JXH205" s="65"/>
      <c r="JXL205" s="65"/>
      <c r="JXP205" s="65"/>
      <c r="JXT205" s="65"/>
      <c r="JXX205" s="65"/>
      <c r="JYB205" s="65"/>
      <c r="JYF205" s="65"/>
      <c r="JYJ205" s="65"/>
      <c r="JYN205" s="65"/>
      <c r="JYR205" s="65"/>
      <c r="JYV205" s="65"/>
      <c r="JYZ205" s="65"/>
      <c r="JZD205" s="65"/>
      <c r="JZH205" s="65"/>
      <c r="JZL205" s="65"/>
      <c r="JZP205" s="65"/>
      <c r="JZT205" s="65"/>
      <c r="JZX205" s="65"/>
      <c r="KAB205" s="65"/>
      <c r="KAF205" s="65"/>
      <c r="KAJ205" s="65"/>
      <c r="KAN205" s="65"/>
      <c r="KAR205" s="65"/>
      <c r="KAV205" s="65"/>
      <c r="KAZ205" s="65"/>
      <c r="KBD205" s="65"/>
      <c r="KBH205" s="65"/>
      <c r="KBL205" s="65"/>
      <c r="KBP205" s="65"/>
      <c r="KBT205" s="65"/>
      <c r="KBX205" s="65"/>
      <c r="KCB205" s="65"/>
      <c r="KCF205" s="65"/>
      <c r="KCJ205" s="65"/>
      <c r="KCN205" s="65"/>
      <c r="KCR205" s="65"/>
      <c r="KCV205" s="65"/>
      <c r="KCZ205" s="65"/>
      <c r="KDD205" s="65"/>
      <c r="KDH205" s="65"/>
      <c r="KDL205" s="65"/>
      <c r="KDP205" s="65"/>
      <c r="KDT205" s="65"/>
      <c r="KDX205" s="65"/>
      <c r="KEB205" s="65"/>
      <c r="KEF205" s="65"/>
      <c r="KEJ205" s="65"/>
      <c r="KEN205" s="65"/>
      <c r="KER205" s="65"/>
      <c r="KEV205" s="65"/>
      <c r="KEZ205" s="65"/>
      <c r="KFD205" s="65"/>
      <c r="KFH205" s="65"/>
      <c r="KFL205" s="65"/>
      <c r="KFP205" s="65"/>
      <c r="KFT205" s="65"/>
      <c r="KFX205" s="65"/>
      <c r="KGB205" s="65"/>
      <c r="KGF205" s="65"/>
      <c r="KGJ205" s="65"/>
      <c r="KGN205" s="65"/>
      <c r="KGR205" s="65"/>
      <c r="KGV205" s="65"/>
      <c r="KGZ205" s="65"/>
      <c r="KHD205" s="65"/>
      <c r="KHH205" s="65"/>
      <c r="KHL205" s="65"/>
      <c r="KHP205" s="65"/>
      <c r="KHT205" s="65"/>
      <c r="KHX205" s="65"/>
      <c r="KIB205" s="65"/>
      <c r="KIF205" s="65"/>
      <c r="KIJ205" s="65"/>
      <c r="KIN205" s="65"/>
      <c r="KIR205" s="65"/>
      <c r="KIV205" s="65"/>
      <c r="KIZ205" s="65"/>
      <c r="KJD205" s="65"/>
      <c r="KJH205" s="65"/>
      <c r="KJL205" s="65"/>
      <c r="KJP205" s="65"/>
      <c r="KJT205" s="65"/>
      <c r="KJX205" s="65"/>
      <c r="KKB205" s="65"/>
      <c r="KKF205" s="65"/>
      <c r="KKJ205" s="65"/>
      <c r="KKN205" s="65"/>
      <c r="KKR205" s="65"/>
      <c r="KKV205" s="65"/>
      <c r="KKZ205" s="65"/>
      <c r="KLD205" s="65"/>
      <c r="KLH205" s="65"/>
      <c r="KLL205" s="65"/>
      <c r="KLP205" s="65"/>
      <c r="KLT205" s="65"/>
      <c r="KLX205" s="65"/>
      <c r="KMB205" s="65"/>
      <c r="KMF205" s="65"/>
      <c r="KMJ205" s="65"/>
      <c r="KMN205" s="65"/>
      <c r="KMR205" s="65"/>
      <c r="KMV205" s="65"/>
      <c r="KMZ205" s="65"/>
      <c r="KND205" s="65"/>
      <c r="KNH205" s="65"/>
      <c r="KNL205" s="65"/>
      <c r="KNP205" s="65"/>
      <c r="KNT205" s="65"/>
      <c r="KNX205" s="65"/>
      <c r="KOB205" s="65"/>
      <c r="KOF205" s="65"/>
      <c r="KOJ205" s="65"/>
      <c r="KON205" s="65"/>
      <c r="KOR205" s="65"/>
      <c r="KOV205" s="65"/>
      <c r="KOZ205" s="65"/>
      <c r="KPD205" s="65"/>
      <c r="KPH205" s="65"/>
      <c r="KPL205" s="65"/>
      <c r="KPP205" s="65"/>
      <c r="KPT205" s="65"/>
      <c r="KPX205" s="65"/>
      <c r="KQB205" s="65"/>
      <c r="KQF205" s="65"/>
      <c r="KQJ205" s="65"/>
      <c r="KQN205" s="65"/>
      <c r="KQR205" s="65"/>
      <c r="KQV205" s="65"/>
      <c r="KQZ205" s="65"/>
      <c r="KRD205" s="65"/>
      <c r="KRH205" s="65"/>
      <c r="KRL205" s="65"/>
      <c r="KRP205" s="65"/>
      <c r="KRT205" s="65"/>
      <c r="KRX205" s="65"/>
      <c r="KSB205" s="65"/>
      <c r="KSF205" s="65"/>
      <c r="KSJ205" s="65"/>
      <c r="KSN205" s="65"/>
      <c r="KSR205" s="65"/>
      <c r="KSV205" s="65"/>
      <c r="KSZ205" s="65"/>
      <c r="KTD205" s="65"/>
      <c r="KTH205" s="65"/>
      <c r="KTL205" s="65"/>
      <c r="KTP205" s="65"/>
      <c r="KTT205" s="65"/>
      <c r="KTX205" s="65"/>
      <c r="KUB205" s="65"/>
      <c r="KUF205" s="65"/>
      <c r="KUJ205" s="65"/>
      <c r="KUN205" s="65"/>
      <c r="KUR205" s="65"/>
      <c r="KUV205" s="65"/>
      <c r="KUZ205" s="65"/>
      <c r="KVD205" s="65"/>
      <c r="KVH205" s="65"/>
      <c r="KVL205" s="65"/>
      <c r="KVP205" s="65"/>
      <c r="KVT205" s="65"/>
      <c r="KVX205" s="65"/>
      <c r="KWB205" s="65"/>
      <c r="KWF205" s="65"/>
      <c r="KWJ205" s="65"/>
      <c r="KWN205" s="65"/>
      <c r="KWR205" s="65"/>
      <c r="KWV205" s="65"/>
      <c r="KWZ205" s="65"/>
      <c r="KXD205" s="65"/>
      <c r="KXH205" s="65"/>
      <c r="KXL205" s="65"/>
      <c r="KXP205" s="65"/>
      <c r="KXT205" s="65"/>
      <c r="KXX205" s="65"/>
      <c r="KYB205" s="65"/>
      <c r="KYF205" s="65"/>
      <c r="KYJ205" s="65"/>
      <c r="KYN205" s="65"/>
      <c r="KYR205" s="65"/>
      <c r="KYV205" s="65"/>
      <c r="KYZ205" s="65"/>
      <c r="KZD205" s="65"/>
      <c r="KZH205" s="65"/>
      <c r="KZL205" s="65"/>
      <c r="KZP205" s="65"/>
      <c r="KZT205" s="65"/>
      <c r="KZX205" s="65"/>
      <c r="LAB205" s="65"/>
      <c r="LAF205" s="65"/>
      <c r="LAJ205" s="65"/>
      <c r="LAN205" s="65"/>
      <c r="LAR205" s="65"/>
      <c r="LAV205" s="65"/>
      <c r="LAZ205" s="65"/>
      <c r="LBD205" s="65"/>
      <c r="LBH205" s="65"/>
      <c r="LBL205" s="65"/>
      <c r="LBP205" s="65"/>
      <c r="LBT205" s="65"/>
      <c r="LBX205" s="65"/>
      <c r="LCB205" s="65"/>
      <c r="LCF205" s="65"/>
      <c r="LCJ205" s="65"/>
      <c r="LCN205" s="65"/>
      <c r="LCR205" s="65"/>
      <c r="LCV205" s="65"/>
      <c r="LCZ205" s="65"/>
      <c r="LDD205" s="65"/>
      <c r="LDH205" s="65"/>
      <c r="LDL205" s="65"/>
      <c r="LDP205" s="65"/>
      <c r="LDT205" s="65"/>
      <c r="LDX205" s="65"/>
      <c r="LEB205" s="65"/>
      <c r="LEF205" s="65"/>
      <c r="LEJ205" s="65"/>
      <c r="LEN205" s="65"/>
      <c r="LER205" s="65"/>
      <c r="LEV205" s="65"/>
      <c r="LEZ205" s="65"/>
      <c r="LFD205" s="65"/>
      <c r="LFH205" s="65"/>
      <c r="LFL205" s="65"/>
      <c r="LFP205" s="65"/>
      <c r="LFT205" s="65"/>
      <c r="LFX205" s="65"/>
      <c r="LGB205" s="65"/>
      <c r="LGF205" s="65"/>
      <c r="LGJ205" s="65"/>
      <c r="LGN205" s="65"/>
      <c r="LGR205" s="65"/>
      <c r="LGV205" s="65"/>
      <c r="LGZ205" s="65"/>
      <c r="LHD205" s="65"/>
      <c r="LHH205" s="65"/>
      <c r="LHL205" s="65"/>
      <c r="LHP205" s="65"/>
      <c r="LHT205" s="65"/>
      <c r="LHX205" s="65"/>
      <c r="LIB205" s="65"/>
      <c r="LIF205" s="65"/>
      <c r="LIJ205" s="65"/>
      <c r="LIN205" s="65"/>
      <c r="LIR205" s="65"/>
      <c r="LIV205" s="65"/>
      <c r="LIZ205" s="65"/>
      <c r="LJD205" s="65"/>
      <c r="LJH205" s="65"/>
      <c r="LJL205" s="65"/>
      <c r="LJP205" s="65"/>
      <c r="LJT205" s="65"/>
      <c r="LJX205" s="65"/>
      <c r="LKB205" s="65"/>
      <c r="LKF205" s="65"/>
      <c r="LKJ205" s="65"/>
      <c r="LKN205" s="65"/>
      <c r="LKR205" s="65"/>
      <c r="LKV205" s="65"/>
      <c r="LKZ205" s="65"/>
      <c r="LLD205" s="65"/>
      <c r="LLH205" s="65"/>
      <c r="LLL205" s="65"/>
      <c r="LLP205" s="65"/>
      <c r="LLT205" s="65"/>
      <c r="LLX205" s="65"/>
      <c r="LMB205" s="65"/>
      <c r="LMF205" s="65"/>
      <c r="LMJ205" s="65"/>
      <c r="LMN205" s="65"/>
      <c r="LMR205" s="65"/>
      <c r="LMV205" s="65"/>
      <c r="LMZ205" s="65"/>
      <c r="LND205" s="65"/>
      <c r="LNH205" s="65"/>
      <c r="LNL205" s="65"/>
      <c r="LNP205" s="65"/>
      <c r="LNT205" s="65"/>
      <c r="LNX205" s="65"/>
      <c r="LOB205" s="65"/>
      <c r="LOF205" s="65"/>
      <c r="LOJ205" s="65"/>
      <c r="LON205" s="65"/>
      <c r="LOR205" s="65"/>
      <c r="LOV205" s="65"/>
      <c r="LOZ205" s="65"/>
      <c r="LPD205" s="65"/>
      <c r="LPH205" s="65"/>
      <c r="LPL205" s="65"/>
      <c r="LPP205" s="65"/>
      <c r="LPT205" s="65"/>
      <c r="LPX205" s="65"/>
      <c r="LQB205" s="65"/>
      <c r="LQF205" s="65"/>
      <c r="LQJ205" s="65"/>
      <c r="LQN205" s="65"/>
      <c r="LQR205" s="65"/>
      <c r="LQV205" s="65"/>
      <c r="LQZ205" s="65"/>
      <c r="LRD205" s="65"/>
      <c r="LRH205" s="65"/>
      <c r="LRL205" s="65"/>
      <c r="LRP205" s="65"/>
      <c r="LRT205" s="65"/>
      <c r="LRX205" s="65"/>
      <c r="LSB205" s="65"/>
      <c r="LSF205" s="65"/>
      <c r="LSJ205" s="65"/>
      <c r="LSN205" s="65"/>
      <c r="LSR205" s="65"/>
      <c r="LSV205" s="65"/>
      <c r="LSZ205" s="65"/>
      <c r="LTD205" s="65"/>
      <c r="LTH205" s="65"/>
      <c r="LTL205" s="65"/>
      <c r="LTP205" s="65"/>
      <c r="LTT205" s="65"/>
      <c r="LTX205" s="65"/>
      <c r="LUB205" s="65"/>
      <c r="LUF205" s="65"/>
      <c r="LUJ205" s="65"/>
      <c r="LUN205" s="65"/>
      <c r="LUR205" s="65"/>
      <c r="LUV205" s="65"/>
      <c r="LUZ205" s="65"/>
      <c r="LVD205" s="65"/>
      <c r="LVH205" s="65"/>
      <c r="LVL205" s="65"/>
      <c r="LVP205" s="65"/>
      <c r="LVT205" s="65"/>
      <c r="LVX205" s="65"/>
      <c r="LWB205" s="65"/>
      <c r="LWF205" s="65"/>
      <c r="LWJ205" s="65"/>
      <c r="LWN205" s="65"/>
      <c r="LWR205" s="65"/>
      <c r="LWV205" s="65"/>
      <c r="LWZ205" s="65"/>
      <c r="LXD205" s="65"/>
      <c r="LXH205" s="65"/>
      <c r="LXL205" s="65"/>
      <c r="LXP205" s="65"/>
      <c r="LXT205" s="65"/>
      <c r="LXX205" s="65"/>
      <c r="LYB205" s="65"/>
      <c r="LYF205" s="65"/>
      <c r="LYJ205" s="65"/>
      <c r="LYN205" s="65"/>
      <c r="LYR205" s="65"/>
      <c r="LYV205" s="65"/>
      <c r="LYZ205" s="65"/>
      <c r="LZD205" s="65"/>
      <c r="LZH205" s="65"/>
      <c r="LZL205" s="65"/>
      <c r="LZP205" s="65"/>
      <c r="LZT205" s="65"/>
      <c r="LZX205" s="65"/>
      <c r="MAB205" s="65"/>
      <c r="MAF205" s="65"/>
      <c r="MAJ205" s="65"/>
      <c r="MAN205" s="65"/>
      <c r="MAR205" s="65"/>
      <c r="MAV205" s="65"/>
      <c r="MAZ205" s="65"/>
      <c r="MBD205" s="65"/>
      <c r="MBH205" s="65"/>
      <c r="MBL205" s="65"/>
      <c r="MBP205" s="65"/>
      <c r="MBT205" s="65"/>
      <c r="MBX205" s="65"/>
      <c r="MCB205" s="65"/>
      <c r="MCF205" s="65"/>
      <c r="MCJ205" s="65"/>
      <c r="MCN205" s="65"/>
      <c r="MCR205" s="65"/>
      <c r="MCV205" s="65"/>
      <c r="MCZ205" s="65"/>
      <c r="MDD205" s="65"/>
      <c r="MDH205" s="65"/>
      <c r="MDL205" s="65"/>
      <c r="MDP205" s="65"/>
      <c r="MDT205" s="65"/>
      <c r="MDX205" s="65"/>
      <c r="MEB205" s="65"/>
      <c r="MEF205" s="65"/>
      <c r="MEJ205" s="65"/>
      <c r="MEN205" s="65"/>
      <c r="MER205" s="65"/>
      <c r="MEV205" s="65"/>
      <c r="MEZ205" s="65"/>
      <c r="MFD205" s="65"/>
      <c r="MFH205" s="65"/>
      <c r="MFL205" s="65"/>
      <c r="MFP205" s="65"/>
      <c r="MFT205" s="65"/>
      <c r="MFX205" s="65"/>
      <c r="MGB205" s="65"/>
      <c r="MGF205" s="65"/>
      <c r="MGJ205" s="65"/>
      <c r="MGN205" s="65"/>
      <c r="MGR205" s="65"/>
      <c r="MGV205" s="65"/>
      <c r="MGZ205" s="65"/>
      <c r="MHD205" s="65"/>
      <c r="MHH205" s="65"/>
      <c r="MHL205" s="65"/>
      <c r="MHP205" s="65"/>
      <c r="MHT205" s="65"/>
      <c r="MHX205" s="65"/>
      <c r="MIB205" s="65"/>
      <c r="MIF205" s="65"/>
      <c r="MIJ205" s="65"/>
      <c r="MIN205" s="65"/>
      <c r="MIR205" s="65"/>
      <c r="MIV205" s="65"/>
      <c r="MIZ205" s="65"/>
      <c r="MJD205" s="65"/>
      <c r="MJH205" s="65"/>
      <c r="MJL205" s="65"/>
      <c r="MJP205" s="65"/>
      <c r="MJT205" s="65"/>
      <c r="MJX205" s="65"/>
      <c r="MKB205" s="65"/>
      <c r="MKF205" s="65"/>
      <c r="MKJ205" s="65"/>
      <c r="MKN205" s="65"/>
      <c r="MKR205" s="65"/>
      <c r="MKV205" s="65"/>
      <c r="MKZ205" s="65"/>
      <c r="MLD205" s="65"/>
      <c r="MLH205" s="65"/>
      <c r="MLL205" s="65"/>
      <c r="MLP205" s="65"/>
      <c r="MLT205" s="65"/>
      <c r="MLX205" s="65"/>
      <c r="MMB205" s="65"/>
      <c r="MMF205" s="65"/>
      <c r="MMJ205" s="65"/>
      <c r="MMN205" s="65"/>
      <c r="MMR205" s="65"/>
      <c r="MMV205" s="65"/>
      <c r="MMZ205" s="65"/>
      <c r="MND205" s="65"/>
      <c r="MNH205" s="65"/>
      <c r="MNL205" s="65"/>
      <c r="MNP205" s="65"/>
      <c r="MNT205" s="65"/>
      <c r="MNX205" s="65"/>
      <c r="MOB205" s="65"/>
      <c r="MOF205" s="65"/>
      <c r="MOJ205" s="65"/>
      <c r="MON205" s="65"/>
      <c r="MOR205" s="65"/>
      <c r="MOV205" s="65"/>
      <c r="MOZ205" s="65"/>
      <c r="MPD205" s="65"/>
      <c r="MPH205" s="65"/>
      <c r="MPL205" s="65"/>
      <c r="MPP205" s="65"/>
      <c r="MPT205" s="65"/>
      <c r="MPX205" s="65"/>
      <c r="MQB205" s="65"/>
      <c r="MQF205" s="65"/>
      <c r="MQJ205" s="65"/>
      <c r="MQN205" s="65"/>
      <c r="MQR205" s="65"/>
      <c r="MQV205" s="65"/>
      <c r="MQZ205" s="65"/>
      <c r="MRD205" s="65"/>
      <c r="MRH205" s="65"/>
      <c r="MRL205" s="65"/>
      <c r="MRP205" s="65"/>
      <c r="MRT205" s="65"/>
      <c r="MRX205" s="65"/>
      <c r="MSB205" s="65"/>
      <c r="MSF205" s="65"/>
      <c r="MSJ205" s="65"/>
      <c r="MSN205" s="65"/>
      <c r="MSR205" s="65"/>
      <c r="MSV205" s="65"/>
      <c r="MSZ205" s="65"/>
      <c r="MTD205" s="65"/>
      <c r="MTH205" s="65"/>
      <c r="MTL205" s="65"/>
      <c r="MTP205" s="65"/>
      <c r="MTT205" s="65"/>
      <c r="MTX205" s="65"/>
      <c r="MUB205" s="65"/>
      <c r="MUF205" s="65"/>
      <c r="MUJ205" s="65"/>
      <c r="MUN205" s="65"/>
      <c r="MUR205" s="65"/>
      <c r="MUV205" s="65"/>
      <c r="MUZ205" s="65"/>
      <c r="MVD205" s="65"/>
      <c r="MVH205" s="65"/>
      <c r="MVL205" s="65"/>
      <c r="MVP205" s="65"/>
      <c r="MVT205" s="65"/>
      <c r="MVX205" s="65"/>
      <c r="MWB205" s="65"/>
      <c r="MWF205" s="65"/>
      <c r="MWJ205" s="65"/>
      <c r="MWN205" s="65"/>
      <c r="MWR205" s="65"/>
      <c r="MWV205" s="65"/>
      <c r="MWZ205" s="65"/>
      <c r="MXD205" s="65"/>
      <c r="MXH205" s="65"/>
      <c r="MXL205" s="65"/>
      <c r="MXP205" s="65"/>
      <c r="MXT205" s="65"/>
      <c r="MXX205" s="65"/>
      <c r="MYB205" s="65"/>
      <c r="MYF205" s="65"/>
      <c r="MYJ205" s="65"/>
      <c r="MYN205" s="65"/>
      <c r="MYR205" s="65"/>
      <c r="MYV205" s="65"/>
      <c r="MYZ205" s="65"/>
      <c r="MZD205" s="65"/>
      <c r="MZH205" s="65"/>
      <c r="MZL205" s="65"/>
      <c r="MZP205" s="65"/>
      <c r="MZT205" s="65"/>
      <c r="MZX205" s="65"/>
      <c r="NAB205" s="65"/>
      <c r="NAF205" s="65"/>
      <c r="NAJ205" s="65"/>
      <c r="NAN205" s="65"/>
      <c r="NAR205" s="65"/>
      <c r="NAV205" s="65"/>
      <c r="NAZ205" s="65"/>
      <c r="NBD205" s="65"/>
      <c r="NBH205" s="65"/>
      <c r="NBL205" s="65"/>
      <c r="NBP205" s="65"/>
      <c r="NBT205" s="65"/>
      <c r="NBX205" s="65"/>
      <c r="NCB205" s="65"/>
      <c r="NCF205" s="65"/>
      <c r="NCJ205" s="65"/>
      <c r="NCN205" s="65"/>
      <c r="NCR205" s="65"/>
      <c r="NCV205" s="65"/>
      <c r="NCZ205" s="65"/>
      <c r="NDD205" s="65"/>
      <c r="NDH205" s="65"/>
      <c r="NDL205" s="65"/>
      <c r="NDP205" s="65"/>
      <c r="NDT205" s="65"/>
      <c r="NDX205" s="65"/>
      <c r="NEB205" s="65"/>
      <c r="NEF205" s="65"/>
      <c r="NEJ205" s="65"/>
      <c r="NEN205" s="65"/>
      <c r="NER205" s="65"/>
      <c r="NEV205" s="65"/>
      <c r="NEZ205" s="65"/>
      <c r="NFD205" s="65"/>
      <c r="NFH205" s="65"/>
      <c r="NFL205" s="65"/>
      <c r="NFP205" s="65"/>
      <c r="NFT205" s="65"/>
      <c r="NFX205" s="65"/>
      <c r="NGB205" s="65"/>
      <c r="NGF205" s="65"/>
      <c r="NGJ205" s="65"/>
      <c r="NGN205" s="65"/>
      <c r="NGR205" s="65"/>
      <c r="NGV205" s="65"/>
      <c r="NGZ205" s="65"/>
      <c r="NHD205" s="65"/>
      <c r="NHH205" s="65"/>
      <c r="NHL205" s="65"/>
      <c r="NHP205" s="65"/>
      <c r="NHT205" s="65"/>
      <c r="NHX205" s="65"/>
      <c r="NIB205" s="65"/>
      <c r="NIF205" s="65"/>
      <c r="NIJ205" s="65"/>
      <c r="NIN205" s="65"/>
      <c r="NIR205" s="65"/>
      <c r="NIV205" s="65"/>
      <c r="NIZ205" s="65"/>
      <c r="NJD205" s="65"/>
      <c r="NJH205" s="65"/>
      <c r="NJL205" s="65"/>
      <c r="NJP205" s="65"/>
      <c r="NJT205" s="65"/>
      <c r="NJX205" s="65"/>
      <c r="NKB205" s="65"/>
      <c r="NKF205" s="65"/>
      <c r="NKJ205" s="65"/>
      <c r="NKN205" s="65"/>
      <c r="NKR205" s="65"/>
      <c r="NKV205" s="65"/>
      <c r="NKZ205" s="65"/>
      <c r="NLD205" s="65"/>
      <c r="NLH205" s="65"/>
      <c r="NLL205" s="65"/>
      <c r="NLP205" s="65"/>
      <c r="NLT205" s="65"/>
      <c r="NLX205" s="65"/>
      <c r="NMB205" s="65"/>
      <c r="NMF205" s="65"/>
      <c r="NMJ205" s="65"/>
      <c r="NMN205" s="65"/>
      <c r="NMR205" s="65"/>
      <c r="NMV205" s="65"/>
      <c r="NMZ205" s="65"/>
      <c r="NND205" s="65"/>
      <c r="NNH205" s="65"/>
      <c r="NNL205" s="65"/>
      <c r="NNP205" s="65"/>
      <c r="NNT205" s="65"/>
      <c r="NNX205" s="65"/>
      <c r="NOB205" s="65"/>
      <c r="NOF205" s="65"/>
      <c r="NOJ205" s="65"/>
      <c r="NON205" s="65"/>
      <c r="NOR205" s="65"/>
      <c r="NOV205" s="65"/>
      <c r="NOZ205" s="65"/>
      <c r="NPD205" s="65"/>
      <c r="NPH205" s="65"/>
      <c r="NPL205" s="65"/>
      <c r="NPP205" s="65"/>
      <c r="NPT205" s="65"/>
      <c r="NPX205" s="65"/>
      <c r="NQB205" s="65"/>
      <c r="NQF205" s="65"/>
      <c r="NQJ205" s="65"/>
      <c r="NQN205" s="65"/>
      <c r="NQR205" s="65"/>
      <c r="NQV205" s="65"/>
      <c r="NQZ205" s="65"/>
      <c r="NRD205" s="65"/>
      <c r="NRH205" s="65"/>
      <c r="NRL205" s="65"/>
      <c r="NRP205" s="65"/>
      <c r="NRT205" s="65"/>
      <c r="NRX205" s="65"/>
      <c r="NSB205" s="65"/>
      <c r="NSF205" s="65"/>
      <c r="NSJ205" s="65"/>
      <c r="NSN205" s="65"/>
      <c r="NSR205" s="65"/>
      <c r="NSV205" s="65"/>
      <c r="NSZ205" s="65"/>
      <c r="NTD205" s="65"/>
      <c r="NTH205" s="65"/>
      <c r="NTL205" s="65"/>
      <c r="NTP205" s="65"/>
      <c r="NTT205" s="65"/>
      <c r="NTX205" s="65"/>
      <c r="NUB205" s="65"/>
      <c r="NUF205" s="65"/>
      <c r="NUJ205" s="65"/>
      <c r="NUN205" s="65"/>
      <c r="NUR205" s="65"/>
      <c r="NUV205" s="65"/>
      <c r="NUZ205" s="65"/>
      <c r="NVD205" s="65"/>
      <c r="NVH205" s="65"/>
      <c r="NVL205" s="65"/>
      <c r="NVP205" s="65"/>
      <c r="NVT205" s="65"/>
      <c r="NVX205" s="65"/>
      <c r="NWB205" s="65"/>
      <c r="NWF205" s="65"/>
      <c r="NWJ205" s="65"/>
      <c r="NWN205" s="65"/>
      <c r="NWR205" s="65"/>
      <c r="NWV205" s="65"/>
      <c r="NWZ205" s="65"/>
      <c r="NXD205" s="65"/>
      <c r="NXH205" s="65"/>
      <c r="NXL205" s="65"/>
      <c r="NXP205" s="65"/>
      <c r="NXT205" s="65"/>
      <c r="NXX205" s="65"/>
      <c r="NYB205" s="65"/>
      <c r="NYF205" s="65"/>
      <c r="NYJ205" s="65"/>
      <c r="NYN205" s="65"/>
      <c r="NYR205" s="65"/>
      <c r="NYV205" s="65"/>
      <c r="NYZ205" s="65"/>
      <c r="NZD205" s="65"/>
      <c r="NZH205" s="65"/>
      <c r="NZL205" s="65"/>
      <c r="NZP205" s="65"/>
      <c r="NZT205" s="65"/>
      <c r="NZX205" s="65"/>
      <c r="OAB205" s="65"/>
      <c r="OAF205" s="65"/>
      <c r="OAJ205" s="65"/>
      <c r="OAN205" s="65"/>
      <c r="OAR205" s="65"/>
      <c r="OAV205" s="65"/>
      <c r="OAZ205" s="65"/>
      <c r="OBD205" s="65"/>
      <c r="OBH205" s="65"/>
      <c r="OBL205" s="65"/>
      <c r="OBP205" s="65"/>
      <c r="OBT205" s="65"/>
      <c r="OBX205" s="65"/>
      <c r="OCB205" s="65"/>
      <c r="OCF205" s="65"/>
      <c r="OCJ205" s="65"/>
      <c r="OCN205" s="65"/>
      <c r="OCR205" s="65"/>
      <c r="OCV205" s="65"/>
      <c r="OCZ205" s="65"/>
      <c r="ODD205" s="65"/>
      <c r="ODH205" s="65"/>
      <c r="ODL205" s="65"/>
      <c r="ODP205" s="65"/>
      <c r="ODT205" s="65"/>
      <c r="ODX205" s="65"/>
      <c r="OEB205" s="65"/>
      <c r="OEF205" s="65"/>
      <c r="OEJ205" s="65"/>
      <c r="OEN205" s="65"/>
      <c r="OER205" s="65"/>
      <c r="OEV205" s="65"/>
      <c r="OEZ205" s="65"/>
      <c r="OFD205" s="65"/>
      <c r="OFH205" s="65"/>
      <c r="OFL205" s="65"/>
      <c r="OFP205" s="65"/>
      <c r="OFT205" s="65"/>
      <c r="OFX205" s="65"/>
      <c r="OGB205" s="65"/>
      <c r="OGF205" s="65"/>
      <c r="OGJ205" s="65"/>
      <c r="OGN205" s="65"/>
      <c r="OGR205" s="65"/>
      <c r="OGV205" s="65"/>
      <c r="OGZ205" s="65"/>
      <c r="OHD205" s="65"/>
      <c r="OHH205" s="65"/>
      <c r="OHL205" s="65"/>
      <c r="OHP205" s="65"/>
      <c r="OHT205" s="65"/>
      <c r="OHX205" s="65"/>
      <c r="OIB205" s="65"/>
      <c r="OIF205" s="65"/>
      <c r="OIJ205" s="65"/>
      <c r="OIN205" s="65"/>
      <c r="OIR205" s="65"/>
      <c r="OIV205" s="65"/>
      <c r="OIZ205" s="65"/>
      <c r="OJD205" s="65"/>
      <c r="OJH205" s="65"/>
      <c r="OJL205" s="65"/>
      <c r="OJP205" s="65"/>
      <c r="OJT205" s="65"/>
      <c r="OJX205" s="65"/>
      <c r="OKB205" s="65"/>
      <c r="OKF205" s="65"/>
      <c r="OKJ205" s="65"/>
      <c r="OKN205" s="65"/>
      <c r="OKR205" s="65"/>
      <c r="OKV205" s="65"/>
      <c r="OKZ205" s="65"/>
      <c r="OLD205" s="65"/>
      <c r="OLH205" s="65"/>
      <c r="OLL205" s="65"/>
      <c r="OLP205" s="65"/>
      <c r="OLT205" s="65"/>
      <c r="OLX205" s="65"/>
      <c r="OMB205" s="65"/>
      <c r="OMF205" s="65"/>
      <c r="OMJ205" s="65"/>
      <c r="OMN205" s="65"/>
      <c r="OMR205" s="65"/>
      <c r="OMV205" s="65"/>
      <c r="OMZ205" s="65"/>
      <c r="OND205" s="65"/>
      <c r="ONH205" s="65"/>
      <c r="ONL205" s="65"/>
      <c r="ONP205" s="65"/>
      <c r="ONT205" s="65"/>
      <c r="ONX205" s="65"/>
      <c r="OOB205" s="65"/>
      <c r="OOF205" s="65"/>
      <c r="OOJ205" s="65"/>
      <c r="OON205" s="65"/>
      <c r="OOR205" s="65"/>
      <c r="OOV205" s="65"/>
      <c r="OOZ205" s="65"/>
      <c r="OPD205" s="65"/>
      <c r="OPH205" s="65"/>
      <c r="OPL205" s="65"/>
      <c r="OPP205" s="65"/>
      <c r="OPT205" s="65"/>
      <c r="OPX205" s="65"/>
      <c r="OQB205" s="65"/>
      <c r="OQF205" s="65"/>
      <c r="OQJ205" s="65"/>
      <c r="OQN205" s="65"/>
      <c r="OQR205" s="65"/>
      <c r="OQV205" s="65"/>
      <c r="OQZ205" s="65"/>
      <c r="ORD205" s="65"/>
      <c r="ORH205" s="65"/>
      <c r="ORL205" s="65"/>
      <c r="ORP205" s="65"/>
      <c r="ORT205" s="65"/>
      <c r="ORX205" s="65"/>
      <c r="OSB205" s="65"/>
      <c r="OSF205" s="65"/>
      <c r="OSJ205" s="65"/>
      <c r="OSN205" s="65"/>
      <c r="OSR205" s="65"/>
      <c r="OSV205" s="65"/>
      <c r="OSZ205" s="65"/>
      <c r="OTD205" s="65"/>
      <c r="OTH205" s="65"/>
      <c r="OTL205" s="65"/>
      <c r="OTP205" s="65"/>
      <c r="OTT205" s="65"/>
      <c r="OTX205" s="65"/>
      <c r="OUB205" s="65"/>
      <c r="OUF205" s="65"/>
      <c r="OUJ205" s="65"/>
      <c r="OUN205" s="65"/>
      <c r="OUR205" s="65"/>
      <c r="OUV205" s="65"/>
      <c r="OUZ205" s="65"/>
      <c r="OVD205" s="65"/>
      <c r="OVH205" s="65"/>
      <c r="OVL205" s="65"/>
      <c r="OVP205" s="65"/>
      <c r="OVT205" s="65"/>
      <c r="OVX205" s="65"/>
      <c r="OWB205" s="65"/>
      <c r="OWF205" s="65"/>
      <c r="OWJ205" s="65"/>
      <c r="OWN205" s="65"/>
      <c r="OWR205" s="65"/>
      <c r="OWV205" s="65"/>
      <c r="OWZ205" s="65"/>
      <c r="OXD205" s="65"/>
      <c r="OXH205" s="65"/>
      <c r="OXL205" s="65"/>
      <c r="OXP205" s="65"/>
      <c r="OXT205" s="65"/>
      <c r="OXX205" s="65"/>
      <c r="OYB205" s="65"/>
      <c r="OYF205" s="65"/>
      <c r="OYJ205" s="65"/>
      <c r="OYN205" s="65"/>
      <c r="OYR205" s="65"/>
      <c r="OYV205" s="65"/>
      <c r="OYZ205" s="65"/>
      <c r="OZD205" s="65"/>
      <c r="OZH205" s="65"/>
      <c r="OZL205" s="65"/>
      <c r="OZP205" s="65"/>
      <c r="OZT205" s="65"/>
      <c r="OZX205" s="65"/>
      <c r="PAB205" s="65"/>
      <c r="PAF205" s="65"/>
      <c r="PAJ205" s="65"/>
      <c r="PAN205" s="65"/>
      <c r="PAR205" s="65"/>
      <c r="PAV205" s="65"/>
      <c r="PAZ205" s="65"/>
      <c r="PBD205" s="65"/>
      <c r="PBH205" s="65"/>
      <c r="PBL205" s="65"/>
      <c r="PBP205" s="65"/>
      <c r="PBT205" s="65"/>
      <c r="PBX205" s="65"/>
      <c r="PCB205" s="65"/>
      <c r="PCF205" s="65"/>
      <c r="PCJ205" s="65"/>
      <c r="PCN205" s="65"/>
      <c r="PCR205" s="65"/>
      <c r="PCV205" s="65"/>
      <c r="PCZ205" s="65"/>
      <c r="PDD205" s="65"/>
      <c r="PDH205" s="65"/>
      <c r="PDL205" s="65"/>
      <c r="PDP205" s="65"/>
      <c r="PDT205" s="65"/>
      <c r="PDX205" s="65"/>
      <c r="PEB205" s="65"/>
      <c r="PEF205" s="65"/>
      <c r="PEJ205" s="65"/>
      <c r="PEN205" s="65"/>
      <c r="PER205" s="65"/>
      <c r="PEV205" s="65"/>
      <c r="PEZ205" s="65"/>
      <c r="PFD205" s="65"/>
      <c r="PFH205" s="65"/>
      <c r="PFL205" s="65"/>
      <c r="PFP205" s="65"/>
      <c r="PFT205" s="65"/>
      <c r="PFX205" s="65"/>
      <c r="PGB205" s="65"/>
      <c r="PGF205" s="65"/>
      <c r="PGJ205" s="65"/>
      <c r="PGN205" s="65"/>
      <c r="PGR205" s="65"/>
      <c r="PGV205" s="65"/>
      <c r="PGZ205" s="65"/>
      <c r="PHD205" s="65"/>
      <c r="PHH205" s="65"/>
      <c r="PHL205" s="65"/>
      <c r="PHP205" s="65"/>
      <c r="PHT205" s="65"/>
      <c r="PHX205" s="65"/>
      <c r="PIB205" s="65"/>
      <c r="PIF205" s="65"/>
      <c r="PIJ205" s="65"/>
      <c r="PIN205" s="65"/>
      <c r="PIR205" s="65"/>
      <c r="PIV205" s="65"/>
      <c r="PIZ205" s="65"/>
      <c r="PJD205" s="65"/>
      <c r="PJH205" s="65"/>
      <c r="PJL205" s="65"/>
      <c r="PJP205" s="65"/>
      <c r="PJT205" s="65"/>
      <c r="PJX205" s="65"/>
      <c r="PKB205" s="65"/>
      <c r="PKF205" s="65"/>
      <c r="PKJ205" s="65"/>
      <c r="PKN205" s="65"/>
      <c r="PKR205" s="65"/>
      <c r="PKV205" s="65"/>
      <c r="PKZ205" s="65"/>
      <c r="PLD205" s="65"/>
      <c r="PLH205" s="65"/>
      <c r="PLL205" s="65"/>
      <c r="PLP205" s="65"/>
      <c r="PLT205" s="65"/>
      <c r="PLX205" s="65"/>
      <c r="PMB205" s="65"/>
      <c r="PMF205" s="65"/>
      <c r="PMJ205" s="65"/>
      <c r="PMN205" s="65"/>
      <c r="PMR205" s="65"/>
      <c r="PMV205" s="65"/>
      <c r="PMZ205" s="65"/>
      <c r="PND205" s="65"/>
      <c r="PNH205" s="65"/>
      <c r="PNL205" s="65"/>
      <c r="PNP205" s="65"/>
      <c r="PNT205" s="65"/>
      <c r="PNX205" s="65"/>
      <c r="POB205" s="65"/>
      <c r="POF205" s="65"/>
      <c r="POJ205" s="65"/>
      <c r="PON205" s="65"/>
      <c r="POR205" s="65"/>
      <c r="POV205" s="65"/>
      <c r="POZ205" s="65"/>
      <c r="PPD205" s="65"/>
      <c r="PPH205" s="65"/>
      <c r="PPL205" s="65"/>
      <c r="PPP205" s="65"/>
      <c r="PPT205" s="65"/>
      <c r="PPX205" s="65"/>
      <c r="PQB205" s="65"/>
      <c r="PQF205" s="65"/>
      <c r="PQJ205" s="65"/>
      <c r="PQN205" s="65"/>
      <c r="PQR205" s="65"/>
      <c r="PQV205" s="65"/>
      <c r="PQZ205" s="65"/>
      <c r="PRD205" s="65"/>
      <c r="PRH205" s="65"/>
      <c r="PRL205" s="65"/>
      <c r="PRP205" s="65"/>
      <c r="PRT205" s="65"/>
      <c r="PRX205" s="65"/>
      <c r="PSB205" s="65"/>
      <c r="PSF205" s="65"/>
      <c r="PSJ205" s="65"/>
      <c r="PSN205" s="65"/>
      <c r="PSR205" s="65"/>
      <c r="PSV205" s="65"/>
      <c r="PSZ205" s="65"/>
      <c r="PTD205" s="65"/>
      <c r="PTH205" s="65"/>
      <c r="PTL205" s="65"/>
      <c r="PTP205" s="65"/>
      <c r="PTT205" s="65"/>
      <c r="PTX205" s="65"/>
      <c r="PUB205" s="65"/>
      <c r="PUF205" s="65"/>
      <c r="PUJ205" s="65"/>
      <c r="PUN205" s="65"/>
      <c r="PUR205" s="65"/>
      <c r="PUV205" s="65"/>
      <c r="PUZ205" s="65"/>
      <c r="PVD205" s="65"/>
      <c r="PVH205" s="65"/>
      <c r="PVL205" s="65"/>
      <c r="PVP205" s="65"/>
      <c r="PVT205" s="65"/>
      <c r="PVX205" s="65"/>
      <c r="PWB205" s="65"/>
      <c r="PWF205" s="65"/>
      <c r="PWJ205" s="65"/>
      <c r="PWN205" s="65"/>
      <c r="PWR205" s="65"/>
      <c r="PWV205" s="65"/>
      <c r="PWZ205" s="65"/>
      <c r="PXD205" s="65"/>
      <c r="PXH205" s="65"/>
      <c r="PXL205" s="65"/>
      <c r="PXP205" s="65"/>
      <c r="PXT205" s="65"/>
      <c r="PXX205" s="65"/>
      <c r="PYB205" s="65"/>
      <c r="PYF205" s="65"/>
      <c r="PYJ205" s="65"/>
      <c r="PYN205" s="65"/>
      <c r="PYR205" s="65"/>
      <c r="PYV205" s="65"/>
      <c r="PYZ205" s="65"/>
      <c r="PZD205" s="65"/>
      <c r="PZH205" s="65"/>
      <c r="PZL205" s="65"/>
      <c r="PZP205" s="65"/>
      <c r="PZT205" s="65"/>
      <c r="PZX205" s="65"/>
      <c r="QAB205" s="65"/>
      <c r="QAF205" s="65"/>
      <c r="QAJ205" s="65"/>
      <c r="QAN205" s="65"/>
      <c r="QAR205" s="65"/>
      <c r="QAV205" s="65"/>
      <c r="QAZ205" s="65"/>
      <c r="QBD205" s="65"/>
      <c r="QBH205" s="65"/>
      <c r="QBL205" s="65"/>
      <c r="QBP205" s="65"/>
      <c r="QBT205" s="65"/>
      <c r="QBX205" s="65"/>
      <c r="QCB205" s="65"/>
      <c r="QCF205" s="65"/>
      <c r="QCJ205" s="65"/>
      <c r="QCN205" s="65"/>
      <c r="QCR205" s="65"/>
      <c r="QCV205" s="65"/>
      <c r="QCZ205" s="65"/>
      <c r="QDD205" s="65"/>
      <c r="QDH205" s="65"/>
      <c r="QDL205" s="65"/>
      <c r="QDP205" s="65"/>
      <c r="QDT205" s="65"/>
      <c r="QDX205" s="65"/>
      <c r="QEB205" s="65"/>
      <c r="QEF205" s="65"/>
      <c r="QEJ205" s="65"/>
      <c r="QEN205" s="65"/>
      <c r="QER205" s="65"/>
      <c r="QEV205" s="65"/>
      <c r="QEZ205" s="65"/>
      <c r="QFD205" s="65"/>
      <c r="QFH205" s="65"/>
      <c r="QFL205" s="65"/>
      <c r="QFP205" s="65"/>
      <c r="QFT205" s="65"/>
      <c r="QFX205" s="65"/>
      <c r="QGB205" s="65"/>
      <c r="QGF205" s="65"/>
      <c r="QGJ205" s="65"/>
      <c r="QGN205" s="65"/>
      <c r="QGR205" s="65"/>
      <c r="QGV205" s="65"/>
      <c r="QGZ205" s="65"/>
      <c r="QHD205" s="65"/>
      <c r="QHH205" s="65"/>
      <c r="QHL205" s="65"/>
      <c r="QHP205" s="65"/>
      <c r="QHT205" s="65"/>
      <c r="QHX205" s="65"/>
      <c r="QIB205" s="65"/>
      <c r="QIF205" s="65"/>
      <c r="QIJ205" s="65"/>
      <c r="QIN205" s="65"/>
      <c r="QIR205" s="65"/>
      <c r="QIV205" s="65"/>
      <c r="QIZ205" s="65"/>
      <c r="QJD205" s="65"/>
      <c r="QJH205" s="65"/>
      <c r="QJL205" s="65"/>
      <c r="QJP205" s="65"/>
      <c r="QJT205" s="65"/>
      <c r="QJX205" s="65"/>
      <c r="QKB205" s="65"/>
      <c r="QKF205" s="65"/>
      <c r="QKJ205" s="65"/>
      <c r="QKN205" s="65"/>
      <c r="QKR205" s="65"/>
      <c r="QKV205" s="65"/>
      <c r="QKZ205" s="65"/>
      <c r="QLD205" s="65"/>
      <c r="QLH205" s="65"/>
      <c r="QLL205" s="65"/>
      <c r="QLP205" s="65"/>
      <c r="QLT205" s="65"/>
      <c r="QLX205" s="65"/>
      <c r="QMB205" s="65"/>
      <c r="QMF205" s="65"/>
      <c r="QMJ205" s="65"/>
      <c r="QMN205" s="65"/>
      <c r="QMR205" s="65"/>
      <c r="QMV205" s="65"/>
      <c r="QMZ205" s="65"/>
      <c r="QND205" s="65"/>
      <c r="QNH205" s="65"/>
      <c r="QNL205" s="65"/>
      <c r="QNP205" s="65"/>
      <c r="QNT205" s="65"/>
      <c r="QNX205" s="65"/>
      <c r="QOB205" s="65"/>
      <c r="QOF205" s="65"/>
      <c r="QOJ205" s="65"/>
      <c r="QON205" s="65"/>
      <c r="QOR205" s="65"/>
      <c r="QOV205" s="65"/>
      <c r="QOZ205" s="65"/>
      <c r="QPD205" s="65"/>
      <c r="QPH205" s="65"/>
      <c r="QPL205" s="65"/>
      <c r="QPP205" s="65"/>
      <c r="QPT205" s="65"/>
      <c r="QPX205" s="65"/>
      <c r="QQB205" s="65"/>
      <c r="QQF205" s="65"/>
      <c r="QQJ205" s="65"/>
      <c r="QQN205" s="65"/>
      <c r="QQR205" s="65"/>
      <c r="QQV205" s="65"/>
      <c r="QQZ205" s="65"/>
      <c r="QRD205" s="65"/>
      <c r="QRH205" s="65"/>
      <c r="QRL205" s="65"/>
      <c r="QRP205" s="65"/>
      <c r="QRT205" s="65"/>
      <c r="QRX205" s="65"/>
      <c r="QSB205" s="65"/>
      <c r="QSF205" s="65"/>
      <c r="QSJ205" s="65"/>
      <c r="QSN205" s="65"/>
      <c r="QSR205" s="65"/>
      <c r="QSV205" s="65"/>
      <c r="QSZ205" s="65"/>
      <c r="QTD205" s="65"/>
      <c r="QTH205" s="65"/>
      <c r="QTL205" s="65"/>
      <c r="QTP205" s="65"/>
      <c r="QTT205" s="65"/>
      <c r="QTX205" s="65"/>
      <c r="QUB205" s="65"/>
      <c r="QUF205" s="65"/>
      <c r="QUJ205" s="65"/>
      <c r="QUN205" s="65"/>
      <c r="QUR205" s="65"/>
      <c r="QUV205" s="65"/>
      <c r="QUZ205" s="65"/>
      <c r="QVD205" s="65"/>
      <c r="QVH205" s="65"/>
      <c r="QVL205" s="65"/>
      <c r="QVP205" s="65"/>
      <c r="QVT205" s="65"/>
      <c r="QVX205" s="65"/>
      <c r="QWB205" s="65"/>
      <c r="QWF205" s="65"/>
      <c r="QWJ205" s="65"/>
      <c r="QWN205" s="65"/>
      <c r="QWR205" s="65"/>
      <c r="QWV205" s="65"/>
      <c r="QWZ205" s="65"/>
      <c r="QXD205" s="65"/>
      <c r="QXH205" s="65"/>
      <c r="QXL205" s="65"/>
      <c r="QXP205" s="65"/>
      <c r="QXT205" s="65"/>
      <c r="QXX205" s="65"/>
      <c r="QYB205" s="65"/>
      <c r="QYF205" s="65"/>
      <c r="QYJ205" s="65"/>
      <c r="QYN205" s="65"/>
      <c r="QYR205" s="65"/>
      <c r="QYV205" s="65"/>
      <c r="QYZ205" s="65"/>
      <c r="QZD205" s="65"/>
      <c r="QZH205" s="65"/>
      <c r="QZL205" s="65"/>
      <c r="QZP205" s="65"/>
      <c r="QZT205" s="65"/>
      <c r="QZX205" s="65"/>
      <c r="RAB205" s="65"/>
      <c r="RAF205" s="65"/>
      <c r="RAJ205" s="65"/>
      <c r="RAN205" s="65"/>
      <c r="RAR205" s="65"/>
      <c r="RAV205" s="65"/>
      <c r="RAZ205" s="65"/>
      <c r="RBD205" s="65"/>
      <c r="RBH205" s="65"/>
      <c r="RBL205" s="65"/>
      <c r="RBP205" s="65"/>
      <c r="RBT205" s="65"/>
      <c r="RBX205" s="65"/>
      <c r="RCB205" s="65"/>
      <c r="RCF205" s="65"/>
      <c r="RCJ205" s="65"/>
      <c r="RCN205" s="65"/>
      <c r="RCR205" s="65"/>
      <c r="RCV205" s="65"/>
      <c r="RCZ205" s="65"/>
      <c r="RDD205" s="65"/>
      <c r="RDH205" s="65"/>
      <c r="RDL205" s="65"/>
      <c r="RDP205" s="65"/>
      <c r="RDT205" s="65"/>
      <c r="RDX205" s="65"/>
      <c r="REB205" s="65"/>
      <c r="REF205" s="65"/>
      <c r="REJ205" s="65"/>
      <c r="REN205" s="65"/>
      <c r="RER205" s="65"/>
      <c r="REV205" s="65"/>
      <c r="REZ205" s="65"/>
      <c r="RFD205" s="65"/>
      <c r="RFH205" s="65"/>
      <c r="RFL205" s="65"/>
      <c r="RFP205" s="65"/>
      <c r="RFT205" s="65"/>
      <c r="RFX205" s="65"/>
      <c r="RGB205" s="65"/>
      <c r="RGF205" s="65"/>
      <c r="RGJ205" s="65"/>
      <c r="RGN205" s="65"/>
      <c r="RGR205" s="65"/>
      <c r="RGV205" s="65"/>
      <c r="RGZ205" s="65"/>
      <c r="RHD205" s="65"/>
      <c r="RHH205" s="65"/>
      <c r="RHL205" s="65"/>
      <c r="RHP205" s="65"/>
      <c r="RHT205" s="65"/>
      <c r="RHX205" s="65"/>
      <c r="RIB205" s="65"/>
      <c r="RIF205" s="65"/>
      <c r="RIJ205" s="65"/>
      <c r="RIN205" s="65"/>
      <c r="RIR205" s="65"/>
      <c r="RIV205" s="65"/>
      <c r="RIZ205" s="65"/>
      <c r="RJD205" s="65"/>
      <c r="RJH205" s="65"/>
      <c r="RJL205" s="65"/>
      <c r="RJP205" s="65"/>
      <c r="RJT205" s="65"/>
      <c r="RJX205" s="65"/>
      <c r="RKB205" s="65"/>
      <c r="RKF205" s="65"/>
      <c r="RKJ205" s="65"/>
      <c r="RKN205" s="65"/>
      <c r="RKR205" s="65"/>
      <c r="RKV205" s="65"/>
      <c r="RKZ205" s="65"/>
      <c r="RLD205" s="65"/>
      <c r="RLH205" s="65"/>
      <c r="RLL205" s="65"/>
      <c r="RLP205" s="65"/>
      <c r="RLT205" s="65"/>
      <c r="RLX205" s="65"/>
      <c r="RMB205" s="65"/>
      <c r="RMF205" s="65"/>
      <c r="RMJ205" s="65"/>
      <c r="RMN205" s="65"/>
      <c r="RMR205" s="65"/>
      <c r="RMV205" s="65"/>
      <c r="RMZ205" s="65"/>
      <c r="RND205" s="65"/>
      <c r="RNH205" s="65"/>
      <c r="RNL205" s="65"/>
      <c r="RNP205" s="65"/>
      <c r="RNT205" s="65"/>
      <c r="RNX205" s="65"/>
      <c r="ROB205" s="65"/>
      <c r="ROF205" s="65"/>
      <c r="ROJ205" s="65"/>
      <c r="RON205" s="65"/>
      <c r="ROR205" s="65"/>
      <c r="ROV205" s="65"/>
      <c r="ROZ205" s="65"/>
      <c r="RPD205" s="65"/>
      <c r="RPH205" s="65"/>
      <c r="RPL205" s="65"/>
      <c r="RPP205" s="65"/>
      <c r="RPT205" s="65"/>
      <c r="RPX205" s="65"/>
      <c r="RQB205" s="65"/>
      <c r="RQF205" s="65"/>
      <c r="RQJ205" s="65"/>
      <c r="RQN205" s="65"/>
      <c r="RQR205" s="65"/>
      <c r="RQV205" s="65"/>
      <c r="RQZ205" s="65"/>
      <c r="RRD205" s="65"/>
      <c r="RRH205" s="65"/>
      <c r="RRL205" s="65"/>
      <c r="RRP205" s="65"/>
      <c r="RRT205" s="65"/>
      <c r="RRX205" s="65"/>
      <c r="RSB205" s="65"/>
      <c r="RSF205" s="65"/>
      <c r="RSJ205" s="65"/>
      <c r="RSN205" s="65"/>
      <c r="RSR205" s="65"/>
      <c r="RSV205" s="65"/>
      <c r="RSZ205" s="65"/>
      <c r="RTD205" s="65"/>
      <c r="RTH205" s="65"/>
      <c r="RTL205" s="65"/>
      <c r="RTP205" s="65"/>
      <c r="RTT205" s="65"/>
      <c r="RTX205" s="65"/>
      <c r="RUB205" s="65"/>
      <c r="RUF205" s="65"/>
      <c r="RUJ205" s="65"/>
      <c r="RUN205" s="65"/>
      <c r="RUR205" s="65"/>
      <c r="RUV205" s="65"/>
      <c r="RUZ205" s="65"/>
      <c r="RVD205" s="65"/>
      <c r="RVH205" s="65"/>
      <c r="RVL205" s="65"/>
      <c r="RVP205" s="65"/>
      <c r="RVT205" s="65"/>
      <c r="RVX205" s="65"/>
      <c r="RWB205" s="65"/>
      <c r="RWF205" s="65"/>
      <c r="RWJ205" s="65"/>
      <c r="RWN205" s="65"/>
      <c r="RWR205" s="65"/>
      <c r="RWV205" s="65"/>
      <c r="RWZ205" s="65"/>
      <c r="RXD205" s="65"/>
      <c r="RXH205" s="65"/>
      <c r="RXL205" s="65"/>
      <c r="RXP205" s="65"/>
      <c r="RXT205" s="65"/>
      <c r="RXX205" s="65"/>
      <c r="RYB205" s="65"/>
      <c r="RYF205" s="65"/>
      <c r="RYJ205" s="65"/>
      <c r="RYN205" s="65"/>
      <c r="RYR205" s="65"/>
      <c r="RYV205" s="65"/>
      <c r="RYZ205" s="65"/>
      <c r="RZD205" s="65"/>
      <c r="RZH205" s="65"/>
      <c r="RZL205" s="65"/>
      <c r="RZP205" s="65"/>
      <c r="RZT205" s="65"/>
      <c r="RZX205" s="65"/>
      <c r="SAB205" s="65"/>
      <c r="SAF205" s="65"/>
      <c r="SAJ205" s="65"/>
      <c r="SAN205" s="65"/>
      <c r="SAR205" s="65"/>
      <c r="SAV205" s="65"/>
      <c r="SAZ205" s="65"/>
      <c r="SBD205" s="65"/>
      <c r="SBH205" s="65"/>
      <c r="SBL205" s="65"/>
      <c r="SBP205" s="65"/>
      <c r="SBT205" s="65"/>
      <c r="SBX205" s="65"/>
      <c r="SCB205" s="65"/>
      <c r="SCF205" s="65"/>
      <c r="SCJ205" s="65"/>
      <c r="SCN205" s="65"/>
      <c r="SCR205" s="65"/>
      <c r="SCV205" s="65"/>
      <c r="SCZ205" s="65"/>
      <c r="SDD205" s="65"/>
      <c r="SDH205" s="65"/>
      <c r="SDL205" s="65"/>
      <c r="SDP205" s="65"/>
      <c r="SDT205" s="65"/>
      <c r="SDX205" s="65"/>
      <c r="SEB205" s="65"/>
      <c r="SEF205" s="65"/>
      <c r="SEJ205" s="65"/>
      <c r="SEN205" s="65"/>
      <c r="SER205" s="65"/>
      <c r="SEV205" s="65"/>
      <c r="SEZ205" s="65"/>
      <c r="SFD205" s="65"/>
      <c r="SFH205" s="65"/>
      <c r="SFL205" s="65"/>
      <c r="SFP205" s="65"/>
      <c r="SFT205" s="65"/>
      <c r="SFX205" s="65"/>
      <c r="SGB205" s="65"/>
      <c r="SGF205" s="65"/>
      <c r="SGJ205" s="65"/>
      <c r="SGN205" s="65"/>
      <c r="SGR205" s="65"/>
      <c r="SGV205" s="65"/>
      <c r="SGZ205" s="65"/>
      <c r="SHD205" s="65"/>
      <c r="SHH205" s="65"/>
      <c r="SHL205" s="65"/>
      <c r="SHP205" s="65"/>
      <c r="SHT205" s="65"/>
      <c r="SHX205" s="65"/>
      <c r="SIB205" s="65"/>
      <c r="SIF205" s="65"/>
      <c r="SIJ205" s="65"/>
      <c r="SIN205" s="65"/>
      <c r="SIR205" s="65"/>
      <c r="SIV205" s="65"/>
      <c r="SIZ205" s="65"/>
      <c r="SJD205" s="65"/>
      <c r="SJH205" s="65"/>
      <c r="SJL205" s="65"/>
      <c r="SJP205" s="65"/>
      <c r="SJT205" s="65"/>
      <c r="SJX205" s="65"/>
      <c r="SKB205" s="65"/>
      <c r="SKF205" s="65"/>
      <c r="SKJ205" s="65"/>
      <c r="SKN205" s="65"/>
      <c r="SKR205" s="65"/>
      <c r="SKV205" s="65"/>
      <c r="SKZ205" s="65"/>
      <c r="SLD205" s="65"/>
      <c r="SLH205" s="65"/>
      <c r="SLL205" s="65"/>
      <c r="SLP205" s="65"/>
      <c r="SLT205" s="65"/>
      <c r="SLX205" s="65"/>
      <c r="SMB205" s="65"/>
      <c r="SMF205" s="65"/>
      <c r="SMJ205" s="65"/>
      <c r="SMN205" s="65"/>
      <c r="SMR205" s="65"/>
      <c r="SMV205" s="65"/>
      <c r="SMZ205" s="65"/>
      <c r="SND205" s="65"/>
      <c r="SNH205" s="65"/>
      <c r="SNL205" s="65"/>
      <c r="SNP205" s="65"/>
      <c r="SNT205" s="65"/>
      <c r="SNX205" s="65"/>
      <c r="SOB205" s="65"/>
      <c r="SOF205" s="65"/>
      <c r="SOJ205" s="65"/>
      <c r="SON205" s="65"/>
      <c r="SOR205" s="65"/>
      <c r="SOV205" s="65"/>
      <c r="SOZ205" s="65"/>
      <c r="SPD205" s="65"/>
      <c r="SPH205" s="65"/>
      <c r="SPL205" s="65"/>
      <c r="SPP205" s="65"/>
      <c r="SPT205" s="65"/>
      <c r="SPX205" s="65"/>
      <c r="SQB205" s="65"/>
      <c r="SQF205" s="65"/>
      <c r="SQJ205" s="65"/>
      <c r="SQN205" s="65"/>
      <c r="SQR205" s="65"/>
      <c r="SQV205" s="65"/>
      <c r="SQZ205" s="65"/>
      <c r="SRD205" s="65"/>
      <c r="SRH205" s="65"/>
      <c r="SRL205" s="65"/>
      <c r="SRP205" s="65"/>
      <c r="SRT205" s="65"/>
      <c r="SRX205" s="65"/>
      <c r="SSB205" s="65"/>
      <c r="SSF205" s="65"/>
      <c r="SSJ205" s="65"/>
      <c r="SSN205" s="65"/>
      <c r="SSR205" s="65"/>
      <c r="SSV205" s="65"/>
      <c r="SSZ205" s="65"/>
      <c r="STD205" s="65"/>
      <c r="STH205" s="65"/>
      <c r="STL205" s="65"/>
      <c r="STP205" s="65"/>
      <c r="STT205" s="65"/>
      <c r="STX205" s="65"/>
      <c r="SUB205" s="65"/>
      <c r="SUF205" s="65"/>
      <c r="SUJ205" s="65"/>
      <c r="SUN205" s="65"/>
      <c r="SUR205" s="65"/>
      <c r="SUV205" s="65"/>
      <c r="SUZ205" s="65"/>
      <c r="SVD205" s="65"/>
      <c r="SVH205" s="65"/>
      <c r="SVL205" s="65"/>
      <c r="SVP205" s="65"/>
      <c r="SVT205" s="65"/>
      <c r="SVX205" s="65"/>
      <c r="SWB205" s="65"/>
      <c r="SWF205" s="65"/>
      <c r="SWJ205" s="65"/>
      <c r="SWN205" s="65"/>
      <c r="SWR205" s="65"/>
      <c r="SWV205" s="65"/>
      <c r="SWZ205" s="65"/>
      <c r="SXD205" s="65"/>
      <c r="SXH205" s="65"/>
      <c r="SXL205" s="65"/>
      <c r="SXP205" s="65"/>
      <c r="SXT205" s="65"/>
      <c r="SXX205" s="65"/>
      <c r="SYB205" s="65"/>
      <c r="SYF205" s="65"/>
      <c r="SYJ205" s="65"/>
      <c r="SYN205" s="65"/>
      <c r="SYR205" s="65"/>
      <c r="SYV205" s="65"/>
      <c r="SYZ205" s="65"/>
      <c r="SZD205" s="65"/>
      <c r="SZH205" s="65"/>
      <c r="SZL205" s="65"/>
      <c r="SZP205" s="65"/>
      <c r="SZT205" s="65"/>
      <c r="SZX205" s="65"/>
      <c r="TAB205" s="65"/>
      <c r="TAF205" s="65"/>
      <c r="TAJ205" s="65"/>
      <c r="TAN205" s="65"/>
      <c r="TAR205" s="65"/>
      <c r="TAV205" s="65"/>
      <c r="TAZ205" s="65"/>
      <c r="TBD205" s="65"/>
      <c r="TBH205" s="65"/>
      <c r="TBL205" s="65"/>
      <c r="TBP205" s="65"/>
      <c r="TBT205" s="65"/>
      <c r="TBX205" s="65"/>
      <c r="TCB205" s="65"/>
      <c r="TCF205" s="65"/>
      <c r="TCJ205" s="65"/>
      <c r="TCN205" s="65"/>
      <c r="TCR205" s="65"/>
      <c r="TCV205" s="65"/>
      <c r="TCZ205" s="65"/>
      <c r="TDD205" s="65"/>
      <c r="TDH205" s="65"/>
      <c r="TDL205" s="65"/>
      <c r="TDP205" s="65"/>
      <c r="TDT205" s="65"/>
      <c r="TDX205" s="65"/>
      <c r="TEB205" s="65"/>
      <c r="TEF205" s="65"/>
      <c r="TEJ205" s="65"/>
      <c r="TEN205" s="65"/>
      <c r="TER205" s="65"/>
      <c r="TEV205" s="65"/>
      <c r="TEZ205" s="65"/>
      <c r="TFD205" s="65"/>
      <c r="TFH205" s="65"/>
      <c r="TFL205" s="65"/>
      <c r="TFP205" s="65"/>
      <c r="TFT205" s="65"/>
      <c r="TFX205" s="65"/>
      <c r="TGB205" s="65"/>
      <c r="TGF205" s="65"/>
      <c r="TGJ205" s="65"/>
      <c r="TGN205" s="65"/>
      <c r="TGR205" s="65"/>
      <c r="TGV205" s="65"/>
      <c r="TGZ205" s="65"/>
      <c r="THD205" s="65"/>
      <c r="THH205" s="65"/>
      <c r="THL205" s="65"/>
      <c r="THP205" s="65"/>
      <c r="THT205" s="65"/>
      <c r="THX205" s="65"/>
      <c r="TIB205" s="65"/>
      <c r="TIF205" s="65"/>
      <c r="TIJ205" s="65"/>
      <c r="TIN205" s="65"/>
      <c r="TIR205" s="65"/>
      <c r="TIV205" s="65"/>
      <c r="TIZ205" s="65"/>
      <c r="TJD205" s="65"/>
      <c r="TJH205" s="65"/>
      <c r="TJL205" s="65"/>
      <c r="TJP205" s="65"/>
      <c r="TJT205" s="65"/>
      <c r="TJX205" s="65"/>
      <c r="TKB205" s="65"/>
      <c r="TKF205" s="65"/>
      <c r="TKJ205" s="65"/>
      <c r="TKN205" s="65"/>
      <c r="TKR205" s="65"/>
      <c r="TKV205" s="65"/>
      <c r="TKZ205" s="65"/>
      <c r="TLD205" s="65"/>
      <c r="TLH205" s="65"/>
      <c r="TLL205" s="65"/>
      <c r="TLP205" s="65"/>
      <c r="TLT205" s="65"/>
      <c r="TLX205" s="65"/>
      <c r="TMB205" s="65"/>
      <c r="TMF205" s="65"/>
      <c r="TMJ205" s="65"/>
      <c r="TMN205" s="65"/>
      <c r="TMR205" s="65"/>
      <c r="TMV205" s="65"/>
      <c r="TMZ205" s="65"/>
      <c r="TND205" s="65"/>
      <c r="TNH205" s="65"/>
      <c r="TNL205" s="65"/>
      <c r="TNP205" s="65"/>
      <c r="TNT205" s="65"/>
      <c r="TNX205" s="65"/>
      <c r="TOB205" s="65"/>
      <c r="TOF205" s="65"/>
      <c r="TOJ205" s="65"/>
      <c r="TON205" s="65"/>
      <c r="TOR205" s="65"/>
      <c r="TOV205" s="65"/>
      <c r="TOZ205" s="65"/>
      <c r="TPD205" s="65"/>
      <c r="TPH205" s="65"/>
      <c r="TPL205" s="65"/>
      <c r="TPP205" s="65"/>
      <c r="TPT205" s="65"/>
      <c r="TPX205" s="65"/>
      <c r="TQB205" s="65"/>
      <c r="TQF205" s="65"/>
      <c r="TQJ205" s="65"/>
      <c r="TQN205" s="65"/>
      <c r="TQR205" s="65"/>
      <c r="TQV205" s="65"/>
      <c r="TQZ205" s="65"/>
      <c r="TRD205" s="65"/>
      <c r="TRH205" s="65"/>
      <c r="TRL205" s="65"/>
      <c r="TRP205" s="65"/>
      <c r="TRT205" s="65"/>
      <c r="TRX205" s="65"/>
      <c r="TSB205" s="65"/>
      <c r="TSF205" s="65"/>
      <c r="TSJ205" s="65"/>
      <c r="TSN205" s="65"/>
      <c r="TSR205" s="65"/>
      <c r="TSV205" s="65"/>
      <c r="TSZ205" s="65"/>
      <c r="TTD205" s="65"/>
      <c r="TTH205" s="65"/>
      <c r="TTL205" s="65"/>
      <c r="TTP205" s="65"/>
      <c r="TTT205" s="65"/>
      <c r="TTX205" s="65"/>
      <c r="TUB205" s="65"/>
      <c r="TUF205" s="65"/>
      <c r="TUJ205" s="65"/>
      <c r="TUN205" s="65"/>
      <c r="TUR205" s="65"/>
      <c r="TUV205" s="65"/>
      <c r="TUZ205" s="65"/>
      <c r="TVD205" s="65"/>
      <c r="TVH205" s="65"/>
      <c r="TVL205" s="65"/>
      <c r="TVP205" s="65"/>
      <c r="TVT205" s="65"/>
      <c r="TVX205" s="65"/>
      <c r="TWB205" s="65"/>
      <c r="TWF205" s="65"/>
      <c r="TWJ205" s="65"/>
      <c r="TWN205" s="65"/>
      <c r="TWR205" s="65"/>
      <c r="TWV205" s="65"/>
      <c r="TWZ205" s="65"/>
      <c r="TXD205" s="65"/>
      <c r="TXH205" s="65"/>
      <c r="TXL205" s="65"/>
      <c r="TXP205" s="65"/>
      <c r="TXT205" s="65"/>
      <c r="TXX205" s="65"/>
      <c r="TYB205" s="65"/>
      <c r="TYF205" s="65"/>
      <c r="TYJ205" s="65"/>
      <c r="TYN205" s="65"/>
      <c r="TYR205" s="65"/>
      <c r="TYV205" s="65"/>
      <c r="TYZ205" s="65"/>
      <c r="TZD205" s="65"/>
      <c r="TZH205" s="65"/>
      <c r="TZL205" s="65"/>
      <c r="TZP205" s="65"/>
      <c r="TZT205" s="65"/>
      <c r="TZX205" s="65"/>
      <c r="UAB205" s="65"/>
      <c r="UAF205" s="65"/>
      <c r="UAJ205" s="65"/>
      <c r="UAN205" s="65"/>
      <c r="UAR205" s="65"/>
      <c r="UAV205" s="65"/>
      <c r="UAZ205" s="65"/>
      <c r="UBD205" s="65"/>
      <c r="UBH205" s="65"/>
      <c r="UBL205" s="65"/>
      <c r="UBP205" s="65"/>
      <c r="UBT205" s="65"/>
      <c r="UBX205" s="65"/>
      <c r="UCB205" s="65"/>
      <c r="UCF205" s="65"/>
      <c r="UCJ205" s="65"/>
      <c r="UCN205" s="65"/>
      <c r="UCR205" s="65"/>
      <c r="UCV205" s="65"/>
      <c r="UCZ205" s="65"/>
      <c r="UDD205" s="65"/>
      <c r="UDH205" s="65"/>
      <c r="UDL205" s="65"/>
      <c r="UDP205" s="65"/>
      <c r="UDT205" s="65"/>
      <c r="UDX205" s="65"/>
      <c r="UEB205" s="65"/>
      <c r="UEF205" s="65"/>
      <c r="UEJ205" s="65"/>
      <c r="UEN205" s="65"/>
      <c r="UER205" s="65"/>
      <c r="UEV205" s="65"/>
      <c r="UEZ205" s="65"/>
      <c r="UFD205" s="65"/>
      <c r="UFH205" s="65"/>
      <c r="UFL205" s="65"/>
      <c r="UFP205" s="65"/>
      <c r="UFT205" s="65"/>
      <c r="UFX205" s="65"/>
      <c r="UGB205" s="65"/>
      <c r="UGF205" s="65"/>
      <c r="UGJ205" s="65"/>
      <c r="UGN205" s="65"/>
      <c r="UGR205" s="65"/>
      <c r="UGV205" s="65"/>
      <c r="UGZ205" s="65"/>
      <c r="UHD205" s="65"/>
      <c r="UHH205" s="65"/>
      <c r="UHL205" s="65"/>
      <c r="UHP205" s="65"/>
      <c r="UHT205" s="65"/>
      <c r="UHX205" s="65"/>
      <c r="UIB205" s="65"/>
      <c r="UIF205" s="65"/>
      <c r="UIJ205" s="65"/>
      <c r="UIN205" s="65"/>
      <c r="UIR205" s="65"/>
      <c r="UIV205" s="65"/>
      <c r="UIZ205" s="65"/>
      <c r="UJD205" s="65"/>
      <c r="UJH205" s="65"/>
      <c r="UJL205" s="65"/>
      <c r="UJP205" s="65"/>
      <c r="UJT205" s="65"/>
      <c r="UJX205" s="65"/>
      <c r="UKB205" s="65"/>
      <c r="UKF205" s="65"/>
      <c r="UKJ205" s="65"/>
      <c r="UKN205" s="65"/>
      <c r="UKR205" s="65"/>
      <c r="UKV205" s="65"/>
      <c r="UKZ205" s="65"/>
      <c r="ULD205" s="65"/>
      <c r="ULH205" s="65"/>
      <c r="ULL205" s="65"/>
      <c r="ULP205" s="65"/>
      <c r="ULT205" s="65"/>
      <c r="ULX205" s="65"/>
      <c r="UMB205" s="65"/>
      <c r="UMF205" s="65"/>
      <c r="UMJ205" s="65"/>
      <c r="UMN205" s="65"/>
      <c r="UMR205" s="65"/>
      <c r="UMV205" s="65"/>
      <c r="UMZ205" s="65"/>
      <c r="UND205" s="65"/>
      <c r="UNH205" s="65"/>
      <c r="UNL205" s="65"/>
      <c r="UNP205" s="65"/>
      <c r="UNT205" s="65"/>
      <c r="UNX205" s="65"/>
      <c r="UOB205" s="65"/>
      <c r="UOF205" s="65"/>
      <c r="UOJ205" s="65"/>
      <c r="UON205" s="65"/>
      <c r="UOR205" s="65"/>
      <c r="UOV205" s="65"/>
      <c r="UOZ205" s="65"/>
      <c r="UPD205" s="65"/>
      <c r="UPH205" s="65"/>
      <c r="UPL205" s="65"/>
      <c r="UPP205" s="65"/>
      <c r="UPT205" s="65"/>
      <c r="UPX205" s="65"/>
      <c r="UQB205" s="65"/>
      <c r="UQF205" s="65"/>
      <c r="UQJ205" s="65"/>
      <c r="UQN205" s="65"/>
      <c r="UQR205" s="65"/>
      <c r="UQV205" s="65"/>
      <c r="UQZ205" s="65"/>
      <c r="URD205" s="65"/>
      <c r="URH205" s="65"/>
      <c r="URL205" s="65"/>
      <c r="URP205" s="65"/>
      <c r="URT205" s="65"/>
      <c r="URX205" s="65"/>
      <c r="USB205" s="65"/>
      <c r="USF205" s="65"/>
      <c r="USJ205" s="65"/>
      <c r="USN205" s="65"/>
      <c r="USR205" s="65"/>
      <c r="USV205" s="65"/>
      <c r="USZ205" s="65"/>
      <c r="UTD205" s="65"/>
      <c r="UTH205" s="65"/>
      <c r="UTL205" s="65"/>
      <c r="UTP205" s="65"/>
      <c r="UTT205" s="65"/>
      <c r="UTX205" s="65"/>
      <c r="UUB205" s="65"/>
      <c r="UUF205" s="65"/>
      <c r="UUJ205" s="65"/>
      <c r="UUN205" s="65"/>
      <c r="UUR205" s="65"/>
      <c r="UUV205" s="65"/>
      <c r="UUZ205" s="65"/>
      <c r="UVD205" s="65"/>
      <c r="UVH205" s="65"/>
      <c r="UVL205" s="65"/>
      <c r="UVP205" s="65"/>
      <c r="UVT205" s="65"/>
      <c r="UVX205" s="65"/>
      <c r="UWB205" s="65"/>
      <c r="UWF205" s="65"/>
      <c r="UWJ205" s="65"/>
      <c r="UWN205" s="65"/>
      <c r="UWR205" s="65"/>
      <c r="UWV205" s="65"/>
      <c r="UWZ205" s="65"/>
      <c r="UXD205" s="65"/>
      <c r="UXH205" s="65"/>
      <c r="UXL205" s="65"/>
      <c r="UXP205" s="65"/>
      <c r="UXT205" s="65"/>
      <c r="UXX205" s="65"/>
      <c r="UYB205" s="65"/>
      <c r="UYF205" s="65"/>
      <c r="UYJ205" s="65"/>
      <c r="UYN205" s="65"/>
      <c r="UYR205" s="65"/>
      <c r="UYV205" s="65"/>
      <c r="UYZ205" s="65"/>
      <c r="UZD205" s="65"/>
      <c r="UZH205" s="65"/>
      <c r="UZL205" s="65"/>
      <c r="UZP205" s="65"/>
      <c r="UZT205" s="65"/>
      <c r="UZX205" s="65"/>
      <c r="VAB205" s="65"/>
      <c r="VAF205" s="65"/>
      <c r="VAJ205" s="65"/>
      <c r="VAN205" s="65"/>
      <c r="VAR205" s="65"/>
      <c r="VAV205" s="65"/>
      <c r="VAZ205" s="65"/>
      <c r="VBD205" s="65"/>
      <c r="VBH205" s="65"/>
      <c r="VBL205" s="65"/>
      <c r="VBP205" s="65"/>
      <c r="VBT205" s="65"/>
      <c r="VBX205" s="65"/>
      <c r="VCB205" s="65"/>
      <c r="VCF205" s="65"/>
      <c r="VCJ205" s="65"/>
      <c r="VCN205" s="65"/>
      <c r="VCR205" s="65"/>
      <c r="VCV205" s="65"/>
      <c r="VCZ205" s="65"/>
      <c r="VDD205" s="65"/>
      <c r="VDH205" s="65"/>
      <c r="VDL205" s="65"/>
      <c r="VDP205" s="65"/>
      <c r="VDT205" s="65"/>
      <c r="VDX205" s="65"/>
      <c r="VEB205" s="65"/>
      <c r="VEF205" s="65"/>
      <c r="VEJ205" s="65"/>
      <c r="VEN205" s="65"/>
      <c r="VER205" s="65"/>
      <c r="VEV205" s="65"/>
      <c r="VEZ205" s="65"/>
      <c r="VFD205" s="65"/>
      <c r="VFH205" s="65"/>
      <c r="VFL205" s="65"/>
      <c r="VFP205" s="65"/>
      <c r="VFT205" s="65"/>
      <c r="VFX205" s="65"/>
      <c r="VGB205" s="65"/>
      <c r="VGF205" s="65"/>
      <c r="VGJ205" s="65"/>
      <c r="VGN205" s="65"/>
      <c r="VGR205" s="65"/>
      <c r="VGV205" s="65"/>
      <c r="VGZ205" s="65"/>
      <c r="VHD205" s="65"/>
      <c r="VHH205" s="65"/>
      <c r="VHL205" s="65"/>
      <c r="VHP205" s="65"/>
      <c r="VHT205" s="65"/>
      <c r="VHX205" s="65"/>
      <c r="VIB205" s="65"/>
      <c r="VIF205" s="65"/>
      <c r="VIJ205" s="65"/>
      <c r="VIN205" s="65"/>
      <c r="VIR205" s="65"/>
      <c r="VIV205" s="65"/>
      <c r="VIZ205" s="65"/>
      <c r="VJD205" s="65"/>
      <c r="VJH205" s="65"/>
      <c r="VJL205" s="65"/>
      <c r="VJP205" s="65"/>
      <c r="VJT205" s="65"/>
      <c r="VJX205" s="65"/>
      <c r="VKB205" s="65"/>
      <c r="VKF205" s="65"/>
      <c r="VKJ205" s="65"/>
      <c r="VKN205" s="65"/>
      <c r="VKR205" s="65"/>
      <c r="VKV205" s="65"/>
      <c r="VKZ205" s="65"/>
      <c r="VLD205" s="65"/>
      <c r="VLH205" s="65"/>
      <c r="VLL205" s="65"/>
      <c r="VLP205" s="65"/>
      <c r="VLT205" s="65"/>
      <c r="VLX205" s="65"/>
      <c r="VMB205" s="65"/>
      <c r="VMF205" s="65"/>
      <c r="VMJ205" s="65"/>
      <c r="VMN205" s="65"/>
      <c r="VMR205" s="65"/>
      <c r="VMV205" s="65"/>
      <c r="VMZ205" s="65"/>
      <c r="VND205" s="65"/>
      <c r="VNH205" s="65"/>
      <c r="VNL205" s="65"/>
      <c r="VNP205" s="65"/>
      <c r="VNT205" s="65"/>
      <c r="VNX205" s="65"/>
      <c r="VOB205" s="65"/>
      <c r="VOF205" s="65"/>
      <c r="VOJ205" s="65"/>
      <c r="VON205" s="65"/>
      <c r="VOR205" s="65"/>
      <c r="VOV205" s="65"/>
      <c r="VOZ205" s="65"/>
      <c r="VPD205" s="65"/>
      <c r="VPH205" s="65"/>
      <c r="VPL205" s="65"/>
      <c r="VPP205" s="65"/>
      <c r="VPT205" s="65"/>
      <c r="VPX205" s="65"/>
      <c r="VQB205" s="65"/>
      <c r="VQF205" s="65"/>
      <c r="VQJ205" s="65"/>
      <c r="VQN205" s="65"/>
      <c r="VQR205" s="65"/>
      <c r="VQV205" s="65"/>
      <c r="VQZ205" s="65"/>
      <c r="VRD205" s="65"/>
      <c r="VRH205" s="65"/>
      <c r="VRL205" s="65"/>
      <c r="VRP205" s="65"/>
      <c r="VRT205" s="65"/>
      <c r="VRX205" s="65"/>
      <c r="VSB205" s="65"/>
      <c r="VSF205" s="65"/>
      <c r="VSJ205" s="65"/>
      <c r="VSN205" s="65"/>
      <c r="VSR205" s="65"/>
      <c r="VSV205" s="65"/>
      <c r="VSZ205" s="65"/>
      <c r="VTD205" s="65"/>
      <c r="VTH205" s="65"/>
      <c r="VTL205" s="65"/>
      <c r="VTP205" s="65"/>
      <c r="VTT205" s="65"/>
      <c r="VTX205" s="65"/>
      <c r="VUB205" s="65"/>
      <c r="VUF205" s="65"/>
      <c r="VUJ205" s="65"/>
      <c r="VUN205" s="65"/>
      <c r="VUR205" s="65"/>
      <c r="VUV205" s="65"/>
      <c r="VUZ205" s="65"/>
      <c r="VVD205" s="65"/>
      <c r="VVH205" s="65"/>
      <c r="VVL205" s="65"/>
      <c r="VVP205" s="65"/>
      <c r="VVT205" s="65"/>
      <c r="VVX205" s="65"/>
      <c r="VWB205" s="65"/>
      <c r="VWF205" s="65"/>
      <c r="VWJ205" s="65"/>
      <c r="VWN205" s="65"/>
      <c r="VWR205" s="65"/>
      <c r="VWV205" s="65"/>
      <c r="VWZ205" s="65"/>
      <c r="VXD205" s="65"/>
      <c r="VXH205" s="65"/>
      <c r="VXL205" s="65"/>
      <c r="VXP205" s="65"/>
      <c r="VXT205" s="65"/>
      <c r="VXX205" s="65"/>
      <c r="VYB205" s="65"/>
      <c r="VYF205" s="65"/>
      <c r="VYJ205" s="65"/>
      <c r="VYN205" s="65"/>
      <c r="VYR205" s="65"/>
      <c r="VYV205" s="65"/>
      <c r="VYZ205" s="65"/>
      <c r="VZD205" s="65"/>
      <c r="VZH205" s="65"/>
      <c r="VZL205" s="65"/>
      <c r="VZP205" s="65"/>
      <c r="VZT205" s="65"/>
      <c r="VZX205" s="65"/>
      <c r="WAB205" s="65"/>
      <c r="WAF205" s="65"/>
      <c r="WAJ205" s="65"/>
      <c r="WAN205" s="65"/>
      <c r="WAR205" s="65"/>
      <c r="WAV205" s="65"/>
      <c r="WAZ205" s="65"/>
      <c r="WBD205" s="65"/>
      <c r="WBH205" s="65"/>
      <c r="WBL205" s="65"/>
      <c r="WBP205" s="65"/>
      <c r="WBT205" s="65"/>
      <c r="WBX205" s="65"/>
      <c r="WCB205" s="65"/>
      <c r="WCF205" s="65"/>
      <c r="WCJ205" s="65"/>
      <c r="WCN205" s="65"/>
      <c r="WCR205" s="65"/>
      <c r="WCV205" s="65"/>
      <c r="WCZ205" s="65"/>
      <c r="WDD205" s="65"/>
      <c r="WDH205" s="65"/>
      <c r="WDL205" s="65"/>
      <c r="WDP205" s="65"/>
      <c r="WDT205" s="65"/>
      <c r="WDX205" s="65"/>
      <c r="WEB205" s="65"/>
      <c r="WEF205" s="65"/>
      <c r="WEJ205" s="65"/>
      <c r="WEN205" s="65"/>
      <c r="WER205" s="65"/>
      <c r="WEV205" s="65"/>
      <c r="WEZ205" s="65"/>
      <c r="WFD205" s="65"/>
      <c r="WFH205" s="65"/>
      <c r="WFL205" s="65"/>
      <c r="WFP205" s="65"/>
      <c r="WFT205" s="65"/>
      <c r="WFX205" s="65"/>
      <c r="WGB205" s="65"/>
      <c r="WGF205" s="65"/>
      <c r="WGJ205" s="65"/>
      <c r="WGN205" s="65"/>
      <c r="WGR205" s="65"/>
      <c r="WGV205" s="65"/>
      <c r="WGZ205" s="65"/>
      <c r="WHD205" s="65"/>
      <c r="WHH205" s="65"/>
      <c r="WHL205" s="65"/>
      <c r="WHP205" s="65"/>
      <c r="WHT205" s="65"/>
      <c r="WHX205" s="65"/>
      <c r="WIB205" s="65"/>
      <c r="WIF205" s="65"/>
      <c r="WIJ205" s="65"/>
      <c r="WIN205" s="65"/>
      <c r="WIR205" s="65"/>
      <c r="WIV205" s="65"/>
      <c r="WIZ205" s="65"/>
      <c r="WJD205" s="65"/>
      <c r="WJH205" s="65"/>
      <c r="WJL205" s="65"/>
      <c r="WJP205" s="65"/>
      <c r="WJT205" s="65"/>
      <c r="WJX205" s="65"/>
      <c r="WKB205" s="65"/>
      <c r="WKF205" s="65"/>
      <c r="WKJ205" s="65"/>
      <c r="WKN205" s="65"/>
      <c r="WKR205" s="65"/>
      <c r="WKV205" s="65"/>
      <c r="WKZ205" s="65"/>
      <c r="WLD205" s="65"/>
      <c r="WLH205" s="65"/>
      <c r="WLL205" s="65"/>
      <c r="WLP205" s="65"/>
      <c r="WLT205" s="65"/>
      <c r="WLX205" s="65"/>
      <c r="WMB205" s="65"/>
      <c r="WMF205" s="65"/>
      <c r="WMJ205" s="65"/>
      <c r="WMN205" s="65"/>
      <c r="WMR205" s="65"/>
      <c r="WMV205" s="65"/>
      <c r="WMZ205" s="65"/>
      <c r="WND205" s="65"/>
      <c r="WNH205" s="65"/>
      <c r="WNL205" s="65"/>
      <c r="WNP205" s="65"/>
      <c r="WNT205" s="65"/>
      <c r="WNX205" s="65"/>
      <c r="WOB205" s="65"/>
      <c r="WOF205" s="65"/>
      <c r="WOJ205" s="65"/>
      <c r="WON205" s="65"/>
      <c r="WOR205" s="65"/>
      <c r="WOV205" s="65"/>
      <c r="WOZ205" s="65"/>
      <c r="WPD205" s="65"/>
      <c r="WPH205" s="65"/>
      <c r="WPL205" s="65"/>
      <c r="WPP205" s="65"/>
      <c r="WPT205" s="65"/>
      <c r="WPX205" s="65"/>
      <c r="WQB205" s="65"/>
      <c r="WQF205" s="65"/>
      <c r="WQJ205" s="65"/>
      <c r="WQN205" s="65"/>
      <c r="WQR205" s="65"/>
      <c r="WQV205" s="65"/>
      <c r="WQZ205" s="65"/>
      <c r="WRD205" s="65"/>
      <c r="WRH205" s="65"/>
      <c r="WRL205" s="65"/>
      <c r="WRP205" s="65"/>
      <c r="WRT205" s="65"/>
      <c r="WRX205" s="65"/>
      <c r="WSB205" s="65"/>
      <c r="WSF205" s="65"/>
      <c r="WSJ205" s="65"/>
      <c r="WSN205" s="65"/>
      <c r="WSR205" s="65"/>
      <c r="WSV205" s="65"/>
      <c r="WSZ205" s="65"/>
      <c r="WTD205" s="65"/>
      <c r="WTH205" s="65"/>
      <c r="WTL205" s="65"/>
      <c r="WTP205" s="65"/>
      <c r="WTT205" s="65"/>
      <c r="WTX205" s="65"/>
      <c r="WUB205" s="65"/>
      <c r="WUF205" s="65"/>
      <c r="WUJ205" s="65"/>
      <c r="WUN205" s="65"/>
      <c r="WUR205" s="65"/>
      <c r="WUV205" s="65"/>
      <c r="WUZ205" s="65"/>
      <c r="WVD205" s="65"/>
      <c r="WVH205" s="65"/>
      <c r="WVL205" s="65"/>
      <c r="WVP205" s="65"/>
      <c r="WVT205" s="65"/>
      <c r="WVX205" s="65"/>
      <c r="WWB205" s="65"/>
      <c r="WWF205" s="65"/>
      <c r="WWJ205" s="65"/>
      <c r="WWN205" s="65"/>
      <c r="WWR205" s="65"/>
      <c r="WWV205" s="65"/>
      <c r="WWZ205" s="65"/>
      <c r="WXD205" s="65"/>
      <c r="WXH205" s="65"/>
      <c r="WXL205" s="65"/>
      <c r="WXP205" s="65"/>
      <c r="WXT205" s="65"/>
      <c r="WXX205" s="65"/>
      <c r="WYB205" s="65"/>
      <c r="WYF205" s="65"/>
      <c r="WYJ205" s="65"/>
      <c r="WYN205" s="65"/>
      <c r="WYR205" s="65"/>
      <c r="WYV205" s="65"/>
      <c r="WYZ205" s="65"/>
      <c r="WZD205" s="65"/>
      <c r="WZH205" s="65"/>
      <c r="WZL205" s="65"/>
      <c r="WZP205" s="65"/>
      <c r="WZT205" s="65"/>
      <c r="WZX205" s="65"/>
      <c r="XAB205" s="65"/>
      <c r="XAF205" s="65"/>
      <c r="XAJ205" s="65"/>
      <c r="XAN205" s="65"/>
      <c r="XAR205" s="65"/>
      <c r="XAV205" s="65"/>
      <c r="XAZ205" s="65"/>
      <c r="XBD205" s="65"/>
      <c r="XBH205" s="65"/>
      <c r="XBL205" s="65"/>
      <c r="XBP205" s="65"/>
      <c r="XBT205" s="65"/>
      <c r="XBX205" s="65"/>
      <c r="XCB205" s="65"/>
      <c r="XCF205" s="65"/>
      <c r="XCJ205" s="65"/>
      <c r="XCN205" s="65"/>
      <c r="XCR205" s="65"/>
      <c r="XCV205" s="65"/>
      <c r="XCZ205" s="65"/>
      <c r="XDD205" s="65"/>
      <c r="XDH205" s="65"/>
      <c r="XDL205" s="65"/>
      <c r="XDP205" s="65"/>
      <c r="XDT205" s="65"/>
      <c r="XDX205" s="65"/>
      <c r="XEB205" s="65"/>
      <c r="XEF205" s="65"/>
      <c r="XEJ205" s="65"/>
      <c r="XEN205" s="65"/>
      <c r="XER205" s="65"/>
      <c r="XEV205" s="65"/>
      <c r="XEZ205" s="65"/>
      <c r="XFD205" s="65"/>
    </row>
    <row r="206" spans="1:16384">
      <c r="A206" s="64"/>
      <c r="B206" s="64"/>
      <c r="D206" s="65"/>
      <c r="H206" s="65"/>
      <c r="I206" s="64"/>
      <c r="L206" s="65"/>
      <c r="P206" s="65"/>
      <c r="T206" s="65"/>
      <c r="X206" s="65"/>
      <c r="AB206" s="65"/>
      <c r="AF206" s="65"/>
      <c r="AJ206" s="65"/>
      <c r="AN206" s="65"/>
      <c r="AR206" s="65"/>
      <c r="AV206" s="65"/>
      <c r="AZ206" s="65"/>
      <c r="BD206" s="65"/>
      <c r="BH206" s="65"/>
      <c r="BL206" s="65"/>
      <c r="BP206" s="65"/>
      <c r="BT206" s="65"/>
      <c r="BX206" s="65"/>
      <c r="CB206" s="65"/>
      <c r="CF206" s="65"/>
      <c r="CJ206" s="65"/>
      <c r="CN206" s="65"/>
      <c r="CR206" s="65"/>
      <c r="CV206" s="65"/>
      <c r="CZ206" s="65"/>
      <c r="DD206" s="65"/>
      <c r="DH206" s="65"/>
      <c r="DL206" s="65"/>
      <c r="DP206" s="65"/>
      <c r="DT206" s="65"/>
      <c r="DX206" s="65"/>
      <c r="EB206" s="65"/>
      <c r="EF206" s="65"/>
      <c r="EJ206" s="65"/>
      <c r="EN206" s="65"/>
      <c r="ER206" s="65"/>
      <c r="EV206" s="65"/>
      <c r="EZ206" s="65"/>
      <c r="FD206" s="65"/>
      <c r="FH206" s="65"/>
      <c r="FL206" s="65"/>
      <c r="FP206" s="65"/>
      <c r="FT206" s="65"/>
      <c r="FX206" s="65"/>
      <c r="GB206" s="65"/>
      <c r="GF206" s="65"/>
      <c r="GJ206" s="65"/>
      <c r="GN206" s="65"/>
      <c r="GR206" s="65"/>
      <c r="GV206" s="65"/>
      <c r="GZ206" s="65"/>
      <c r="HD206" s="65"/>
      <c r="HH206" s="65"/>
      <c r="HL206" s="65"/>
      <c r="HP206" s="65"/>
      <c r="HT206" s="65"/>
      <c r="HX206" s="65"/>
      <c r="IB206" s="65"/>
      <c r="IF206" s="65"/>
      <c r="IJ206" s="65"/>
      <c r="IN206" s="65"/>
      <c r="IR206" s="65"/>
      <c r="IV206" s="65"/>
      <c r="IZ206" s="65"/>
      <c r="JD206" s="65"/>
      <c r="JH206" s="65"/>
      <c r="JL206" s="65"/>
      <c r="JP206" s="65"/>
      <c r="JT206" s="65"/>
      <c r="JX206" s="65"/>
      <c r="KB206" s="65"/>
      <c r="KF206" s="65"/>
      <c r="KJ206" s="65"/>
      <c r="KN206" s="65"/>
      <c r="KR206" s="65"/>
      <c r="KV206" s="65"/>
      <c r="KZ206" s="65"/>
      <c r="LD206" s="65"/>
      <c r="LH206" s="65"/>
      <c r="LL206" s="65"/>
      <c r="LP206" s="65"/>
      <c r="LT206" s="65"/>
      <c r="LX206" s="65"/>
      <c r="MB206" s="65"/>
      <c r="MF206" s="65"/>
      <c r="MJ206" s="65"/>
      <c r="MN206" s="65"/>
      <c r="MR206" s="65"/>
      <c r="MV206" s="65"/>
      <c r="MZ206" s="65"/>
      <c r="ND206" s="65"/>
      <c r="NH206" s="65"/>
      <c r="NL206" s="65"/>
      <c r="NP206" s="65"/>
      <c r="NT206" s="65"/>
      <c r="NX206" s="65"/>
      <c r="OB206" s="65"/>
      <c r="OF206" s="65"/>
      <c r="OJ206" s="65"/>
      <c r="ON206" s="65"/>
      <c r="OR206" s="65"/>
      <c r="OV206" s="65"/>
      <c r="OZ206" s="65"/>
      <c r="PD206" s="65"/>
      <c r="PH206" s="65"/>
      <c r="PL206" s="65"/>
      <c r="PP206" s="65"/>
      <c r="PT206" s="65"/>
      <c r="PX206" s="65"/>
      <c r="QB206" s="65"/>
      <c r="QF206" s="65"/>
      <c r="QJ206" s="65"/>
      <c r="QN206" s="65"/>
      <c r="QR206" s="65"/>
      <c r="QV206" s="65"/>
      <c r="QZ206" s="65"/>
      <c r="RD206" s="65"/>
      <c r="RH206" s="65"/>
      <c r="RL206" s="65"/>
      <c r="RP206" s="65"/>
      <c r="RT206" s="65"/>
      <c r="RX206" s="65"/>
      <c r="SB206" s="65"/>
      <c r="SF206" s="65"/>
      <c r="SJ206" s="65"/>
      <c r="SN206" s="65"/>
      <c r="SR206" s="65"/>
      <c r="SV206" s="65"/>
      <c r="SZ206" s="65"/>
      <c r="TD206" s="65"/>
      <c r="TH206" s="65"/>
      <c r="TL206" s="65"/>
      <c r="TP206" s="65"/>
      <c r="TT206" s="65"/>
      <c r="TX206" s="65"/>
      <c r="UB206" s="65"/>
      <c r="UF206" s="65"/>
      <c r="UJ206" s="65"/>
      <c r="UN206" s="65"/>
      <c r="UR206" s="65"/>
      <c r="UV206" s="65"/>
      <c r="UZ206" s="65"/>
      <c r="VD206" s="65"/>
      <c r="VH206" s="65"/>
      <c r="VL206" s="65"/>
      <c r="VP206" s="65"/>
      <c r="VT206" s="65"/>
      <c r="VX206" s="65"/>
      <c r="WB206" s="65"/>
      <c r="WF206" s="65"/>
      <c r="WJ206" s="65"/>
      <c r="WN206" s="65"/>
      <c r="WR206" s="65"/>
      <c r="WV206" s="65"/>
      <c r="WZ206" s="65"/>
      <c r="XD206" s="65"/>
      <c r="XH206" s="65"/>
      <c r="XL206" s="65"/>
      <c r="XP206" s="65"/>
      <c r="XT206" s="65"/>
      <c r="XX206" s="65"/>
      <c r="YB206" s="65"/>
      <c r="YF206" s="65"/>
      <c r="YJ206" s="65"/>
      <c r="YN206" s="65"/>
      <c r="YR206" s="65"/>
      <c r="YV206" s="65"/>
      <c r="YZ206" s="65"/>
      <c r="ZD206" s="65"/>
      <c r="ZH206" s="65"/>
      <c r="ZL206" s="65"/>
      <c r="ZP206" s="65"/>
      <c r="ZT206" s="65"/>
      <c r="ZX206" s="65"/>
      <c r="AAB206" s="65"/>
      <c r="AAF206" s="65"/>
      <c r="AAJ206" s="65"/>
      <c r="AAN206" s="65"/>
      <c r="AAR206" s="65"/>
      <c r="AAV206" s="65"/>
      <c r="AAZ206" s="65"/>
      <c r="ABD206" s="65"/>
      <c r="ABH206" s="65"/>
      <c r="ABL206" s="65"/>
      <c r="ABP206" s="65"/>
      <c r="ABT206" s="65"/>
      <c r="ABX206" s="65"/>
      <c r="ACB206" s="65"/>
      <c r="ACF206" s="65"/>
      <c r="ACJ206" s="65"/>
      <c r="ACN206" s="65"/>
      <c r="ACR206" s="65"/>
      <c r="ACV206" s="65"/>
      <c r="ACZ206" s="65"/>
      <c r="ADD206" s="65"/>
      <c r="ADH206" s="65"/>
      <c r="ADL206" s="65"/>
      <c r="ADP206" s="65"/>
      <c r="ADT206" s="65"/>
      <c r="ADX206" s="65"/>
      <c r="AEB206" s="65"/>
      <c r="AEF206" s="65"/>
      <c r="AEJ206" s="65"/>
      <c r="AEN206" s="65"/>
      <c r="AER206" s="65"/>
      <c r="AEV206" s="65"/>
      <c r="AEZ206" s="65"/>
      <c r="AFD206" s="65"/>
      <c r="AFH206" s="65"/>
      <c r="AFL206" s="65"/>
      <c r="AFP206" s="65"/>
      <c r="AFT206" s="65"/>
      <c r="AFX206" s="65"/>
      <c r="AGB206" s="65"/>
      <c r="AGF206" s="65"/>
      <c r="AGJ206" s="65"/>
      <c r="AGN206" s="65"/>
      <c r="AGR206" s="65"/>
      <c r="AGV206" s="65"/>
      <c r="AGZ206" s="65"/>
      <c r="AHD206" s="65"/>
      <c r="AHH206" s="65"/>
      <c r="AHL206" s="65"/>
      <c r="AHP206" s="65"/>
      <c r="AHT206" s="65"/>
      <c r="AHX206" s="65"/>
      <c r="AIB206" s="65"/>
      <c r="AIF206" s="65"/>
      <c r="AIJ206" s="65"/>
      <c r="AIN206" s="65"/>
      <c r="AIR206" s="65"/>
      <c r="AIV206" s="65"/>
      <c r="AIZ206" s="65"/>
      <c r="AJD206" s="65"/>
      <c r="AJH206" s="65"/>
      <c r="AJL206" s="65"/>
      <c r="AJP206" s="65"/>
      <c r="AJT206" s="65"/>
      <c r="AJX206" s="65"/>
      <c r="AKB206" s="65"/>
      <c r="AKF206" s="65"/>
      <c r="AKJ206" s="65"/>
      <c r="AKN206" s="65"/>
      <c r="AKR206" s="65"/>
      <c r="AKV206" s="65"/>
      <c r="AKZ206" s="65"/>
      <c r="ALD206" s="65"/>
      <c r="ALH206" s="65"/>
      <c r="ALL206" s="65"/>
      <c r="ALP206" s="65"/>
      <c r="ALT206" s="65"/>
      <c r="ALX206" s="65"/>
      <c r="AMB206" s="65"/>
      <c r="AMF206" s="65"/>
      <c r="AMJ206" s="65"/>
      <c r="AMN206" s="65"/>
      <c r="AMR206" s="65"/>
      <c r="AMV206" s="65"/>
      <c r="AMZ206" s="65"/>
      <c r="AND206" s="65"/>
      <c r="ANH206" s="65"/>
      <c r="ANL206" s="65"/>
      <c r="ANP206" s="65"/>
      <c r="ANT206" s="65"/>
      <c r="ANX206" s="65"/>
      <c r="AOB206" s="65"/>
      <c r="AOF206" s="65"/>
      <c r="AOJ206" s="65"/>
      <c r="AON206" s="65"/>
      <c r="AOR206" s="65"/>
      <c r="AOV206" s="65"/>
      <c r="AOZ206" s="65"/>
      <c r="APD206" s="65"/>
      <c r="APH206" s="65"/>
      <c r="APL206" s="65"/>
      <c r="APP206" s="65"/>
      <c r="APT206" s="65"/>
      <c r="APX206" s="65"/>
      <c r="AQB206" s="65"/>
      <c r="AQF206" s="65"/>
      <c r="AQJ206" s="65"/>
      <c r="AQN206" s="65"/>
      <c r="AQR206" s="65"/>
      <c r="AQV206" s="65"/>
      <c r="AQZ206" s="65"/>
      <c r="ARD206" s="65"/>
      <c r="ARH206" s="65"/>
      <c r="ARL206" s="65"/>
      <c r="ARP206" s="65"/>
      <c r="ART206" s="65"/>
      <c r="ARX206" s="65"/>
      <c r="ASB206" s="65"/>
      <c r="ASF206" s="65"/>
      <c r="ASJ206" s="65"/>
      <c r="ASN206" s="65"/>
      <c r="ASR206" s="65"/>
      <c r="ASV206" s="65"/>
      <c r="ASZ206" s="65"/>
      <c r="ATD206" s="65"/>
      <c r="ATH206" s="65"/>
      <c r="ATL206" s="65"/>
      <c r="ATP206" s="65"/>
      <c r="ATT206" s="65"/>
      <c r="ATX206" s="65"/>
      <c r="AUB206" s="65"/>
      <c r="AUF206" s="65"/>
      <c r="AUJ206" s="65"/>
      <c r="AUN206" s="65"/>
      <c r="AUR206" s="65"/>
      <c r="AUV206" s="65"/>
      <c r="AUZ206" s="65"/>
      <c r="AVD206" s="65"/>
      <c r="AVH206" s="65"/>
      <c r="AVL206" s="65"/>
      <c r="AVP206" s="65"/>
      <c r="AVT206" s="65"/>
      <c r="AVX206" s="65"/>
      <c r="AWB206" s="65"/>
      <c r="AWF206" s="65"/>
      <c r="AWJ206" s="65"/>
      <c r="AWN206" s="65"/>
      <c r="AWR206" s="65"/>
      <c r="AWV206" s="65"/>
      <c r="AWZ206" s="65"/>
      <c r="AXD206" s="65"/>
      <c r="AXH206" s="65"/>
      <c r="AXL206" s="65"/>
      <c r="AXP206" s="65"/>
      <c r="AXT206" s="65"/>
      <c r="AXX206" s="65"/>
      <c r="AYB206" s="65"/>
      <c r="AYF206" s="65"/>
      <c r="AYJ206" s="65"/>
      <c r="AYN206" s="65"/>
      <c r="AYR206" s="65"/>
      <c r="AYV206" s="65"/>
      <c r="AYZ206" s="65"/>
      <c r="AZD206" s="65"/>
      <c r="AZH206" s="65"/>
      <c r="AZL206" s="65"/>
      <c r="AZP206" s="65"/>
      <c r="AZT206" s="65"/>
      <c r="AZX206" s="65"/>
      <c r="BAB206" s="65"/>
      <c r="BAF206" s="65"/>
      <c r="BAJ206" s="65"/>
      <c r="BAN206" s="65"/>
      <c r="BAR206" s="65"/>
      <c r="BAV206" s="65"/>
      <c r="BAZ206" s="65"/>
      <c r="BBD206" s="65"/>
      <c r="BBH206" s="65"/>
      <c r="BBL206" s="65"/>
      <c r="BBP206" s="65"/>
      <c r="BBT206" s="65"/>
      <c r="BBX206" s="65"/>
      <c r="BCB206" s="65"/>
      <c r="BCF206" s="65"/>
      <c r="BCJ206" s="65"/>
      <c r="BCN206" s="65"/>
      <c r="BCR206" s="65"/>
      <c r="BCV206" s="65"/>
      <c r="BCZ206" s="65"/>
      <c r="BDD206" s="65"/>
      <c r="BDH206" s="65"/>
      <c r="BDL206" s="65"/>
      <c r="BDP206" s="65"/>
      <c r="BDT206" s="65"/>
      <c r="BDX206" s="65"/>
      <c r="BEB206" s="65"/>
      <c r="BEF206" s="65"/>
      <c r="BEJ206" s="65"/>
      <c r="BEN206" s="65"/>
      <c r="BER206" s="65"/>
      <c r="BEV206" s="65"/>
      <c r="BEZ206" s="65"/>
      <c r="BFD206" s="65"/>
      <c r="BFH206" s="65"/>
      <c r="BFL206" s="65"/>
      <c r="BFP206" s="65"/>
      <c r="BFT206" s="65"/>
      <c r="BFX206" s="65"/>
      <c r="BGB206" s="65"/>
      <c r="BGF206" s="65"/>
      <c r="BGJ206" s="65"/>
      <c r="BGN206" s="65"/>
      <c r="BGR206" s="65"/>
      <c r="BGV206" s="65"/>
      <c r="BGZ206" s="65"/>
      <c r="BHD206" s="65"/>
      <c r="BHH206" s="65"/>
      <c r="BHL206" s="65"/>
      <c r="BHP206" s="65"/>
      <c r="BHT206" s="65"/>
      <c r="BHX206" s="65"/>
      <c r="BIB206" s="65"/>
      <c r="BIF206" s="65"/>
      <c r="BIJ206" s="65"/>
      <c r="BIN206" s="65"/>
      <c r="BIR206" s="65"/>
      <c r="BIV206" s="65"/>
      <c r="BIZ206" s="65"/>
      <c r="BJD206" s="65"/>
      <c r="BJH206" s="65"/>
      <c r="BJL206" s="65"/>
      <c r="BJP206" s="65"/>
      <c r="BJT206" s="65"/>
      <c r="BJX206" s="65"/>
      <c r="BKB206" s="65"/>
      <c r="BKF206" s="65"/>
      <c r="BKJ206" s="65"/>
      <c r="BKN206" s="65"/>
      <c r="BKR206" s="65"/>
      <c r="BKV206" s="65"/>
      <c r="BKZ206" s="65"/>
      <c r="BLD206" s="65"/>
      <c r="BLH206" s="65"/>
      <c r="BLL206" s="65"/>
      <c r="BLP206" s="65"/>
      <c r="BLT206" s="65"/>
      <c r="BLX206" s="65"/>
      <c r="BMB206" s="65"/>
      <c r="BMF206" s="65"/>
      <c r="BMJ206" s="65"/>
      <c r="BMN206" s="65"/>
      <c r="BMR206" s="65"/>
      <c r="BMV206" s="65"/>
      <c r="BMZ206" s="65"/>
      <c r="BND206" s="65"/>
      <c r="BNH206" s="65"/>
      <c r="BNL206" s="65"/>
      <c r="BNP206" s="65"/>
      <c r="BNT206" s="65"/>
      <c r="BNX206" s="65"/>
      <c r="BOB206" s="65"/>
      <c r="BOF206" s="65"/>
      <c r="BOJ206" s="65"/>
      <c r="BON206" s="65"/>
      <c r="BOR206" s="65"/>
      <c r="BOV206" s="65"/>
      <c r="BOZ206" s="65"/>
      <c r="BPD206" s="65"/>
      <c r="BPH206" s="65"/>
      <c r="BPL206" s="65"/>
      <c r="BPP206" s="65"/>
      <c r="BPT206" s="65"/>
      <c r="BPX206" s="65"/>
      <c r="BQB206" s="65"/>
      <c r="BQF206" s="65"/>
      <c r="BQJ206" s="65"/>
      <c r="BQN206" s="65"/>
      <c r="BQR206" s="65"/>
      <c r="BQV206" s="65"/>
      <c r="BQZ206" s="65"/>
      <c r="BRD206" s="65"/>
      <c r="BRH206" s="65"/>
      <c r="BRL206" s="65"/>
      <c r="BRP206" s="65"/>
      <c r="BRT206" s="65"/>
      <c r="BRX206" s="65"/>
      <c r="BSB206" s="65"/>
      <c r="BSF206" s="65"/>
      <c r="BSJ206" s="65"/>
      <c r="BSN206" s="65"/>
      <c r="BSR206" s="65"/>
      <c r="BSV206" s="65"/>
      <c r="BSZ206" s="65"/>
      <c r="BTD206" s="65"/>
      <c r="BTH206" s="65"/>
      <c r="BTL206" s="65"/>
      <c r="BTP206" s="65"/>
      <c r="BTT206" s="65"/>
      <c r="BTX206" s="65"/>
      <c r="BUB206" s="65"/>
      <c r="BUF206" s="65"/>
      <c r="BUJ206" s="65"/>
      <c r="BUN206" s="65"/>
      <c r="BUR206" s="65"/>
      <c r="BUV206" s="65"/>
      <c r="BUZ206" s="65"/>
      <c r="BVD206" s="65"/>
      <c r="BVH206" s="65"/>
      <c r="BVL206" s="65"/>
      <c r="BVP206" s="65"/>
      <c r="BVT206" s="65"/>
      <c r="BVX206" s="65"/>
      <c r="BWB206" s="65"/>
      <c r="BWF206" s="65"/>
      <c r="BWJ206" s="65"/>
      <c r="BWN206" s="65"/>
      <c r="BWR206" s="65"/>
      <c r="BWV206" s="65"/>
      <c r="BWZ206" s="65"/>
      <c r="BXD206" s="65"/>
      <c r="BXH206" s="65"/>
      <c r="BXL206" s="65"/>
      <c r="BXP206" s="65"/>
      <c r="BXT206" s="65"/>
      <c r="BXX206" s="65"/>
      <c r="BYB206" s="65"/>
      <c r="BYF206" s="65"/>
      <c r="BYJ206" s="65"/>
      <c r="BYN206" s="65"/>
      <c r="BYR206" s="65"/>
      <c r="BYV206" s="65"/>
      <c r="BYZ206" s="65"/>
      <c r="BZD206" s="65"/>
      <c r="BZH206" s="65"/>
      <c r="BZL206" s="65"/>
      <c r="BZP206" s="65"/>
      <c r="BZT206" s="65"/>
      <c r="BZX206" s="65"/>
      <c r="CAB206" s="65"/>
      <c r="CAF206" s="65"/>
      <c r="CAJ206" s="65"/>
      <c r="CAN206" s="65"/>
      <c r="CAR206" s="65"/>
      <c r="CAV206" s="65"/>
      <c r="CAZ206" s="65"/>
      <c r="CBD206" s="65"/>
      <c r="CBH206" s="65"/>
      <c r="CBL206" s="65"/>
      <c r="CBP206" s="65"/>
      <c r="CBT206" s="65"/>
      <c r="CBX206" s="65"/>
      <c r="CCB206" s="65"/>
      <c r="CCF206" s="65"/>
      <c r="CCJ206" s="65"/>
      <c r="CCN206" s="65"/>
      <c r="CCR206" s="65"/>
      <c r="CCV206" s="65"/>
      <c r="CCZ206" s="65"/>
      <c r="CDD206" s="65"/>
      <c r="CDH206" s="65"/>
      <c r="CDL206" s="65"/>
      <c r="CDP206" s="65"/>
      <c r="CDT206" s="65"/>
      <c r="CDX206" s="65"/>
      <c r="CEB206" s="65"/>
      <c r="CEF206" s="65"/>
      <c r="CEJ206" s="65"/>
      <c r="CEN206" s="65"/>
      <c r="CER206" s="65"/>
      <c r="CEV206" s="65"/>
      <c r="CEZ206" s="65"/>
      <c r="CFD206" s="65"/>
      <c r="CFH206" s="65"/>
      <c r="CFL206" s="65"/>
      <c r="CFP206" s="65"/>
      <c r="CFT206" s="65"/>
      <c r="CFX206" s="65"/>
      <c r="CGB206" s="65"/>
      <c r="CGF206" s="65"/>
      <c r="CGJ206" s="65"/>
      <c r="CGN206" s="65"/>
      <c r="CGR206" s="65"/>
      <c r="CGV206" s="65"/>
      <c r="CGZ206" s="65"/>
      <c r="CHD206" s="65"/>
      <c r="CHH206" s="65"/>
      <c r="CHL206" s="65"/>
      <c r="CHP206" s="65"/>
      <c r="CHT206" s="65"/>
      <c r="CHX206" s="65"/>
      <c r="CIB206" s="65"/>
      <c r="CIF206" s="65"/>
      <c r="CIJ206" s="65"/>
      <c r="CIN206" s="65"/>
      <c r="CIR206" s="65"/>
      <c r="CIV206" s="65"/>
      <c r="CIZ206" s="65"/>
      <c r="CJD206" s="65"/>
      <c r="CJH206" s="65"/>
      <c r="CJL206" s="65"/>
      <c r="CJP206" s="65"/>
      <c r="CJT206" s="65"/>
      <c r="CJX206" s="65"/>
      <c r="CKB206" s="65"/>
      <c r="CKF206" s="65"/>
      <c r="CKJ206" s="65"/>
      <c r="CKN206" s="65"/>
      <c r="CKR206" s="65"/>
      <c r="CKV206" s="65"/>
      <c r="CKZ206" s="65"/>
      <c r="CLD206" s="65"/>
      <c r="CLH206" s="65"/>
      <c r="CLL206" s="65"/>
      <c r="CLP206" s="65"/>
      <c r="CLT206" s="65"/>
      <c r="CLX206" s="65"/>
      <c r="CMB206" s="65"/>
      <c r="CMF206" s="65"/>
      <c r="CMJ206" s="65"/>
      <c r="CMN206" s="65"/>
      <c r="CMR206" s="65"/>
      <c r="CMV206" s="65"/>
      <c r="CMZ206" s="65"/>
      <c r="CND206" s="65"/>
      <c r="CNH206" s="65"/>
      <c r="CNL206" s="65"/>
      <c r="CNP206" s="65"/>
      <c r="CNT206" s="65"/>
      <c r="CNX206" s="65"/>
      <c r="COB206" s="65"/>
      <c r="COF206" s="65"/>
      <c r="COJ206" s="65"/>
      <c r="CON206" s="65"/>
      <c r="COR206" s="65"/>
      <c r="COV206" s="65"/>
      <c r="COZ206" s="65"/>
      <c r="CPD206" s="65"/>
      <c r="CPH206" s="65"/>
      <c r="CPL206" s="65"/>
      <c r="CPP206" s="65"/>
      <c r="CPT206" s="65"/>
      <c r="CPX206" s="65"/>
      <c r="CQB206" s="65"/>
      <c r="CQF206" s="65"/>
      <c r="CQJ206" s="65"/>
      <c r="CQN206" s="65"/>
      <c r="CQR206" s="65"/>
      <c r="CQV206" s="65"/>
      <c r="CQZ206" s="65"/>
      <c r="CRD206" s="65"/>
      <c r="CRH206" s="65"/>
      <c r="CRL206" s="65"/>
      <c r="CRP206" s="65"/>
      <c r="CRT206" s="65"/>
      <c r="CRX206" s="65"/>
      <c r="CSB206" s="65"/>
      <c r="CSF206" s="65"/>
      <c r="CSJ206" s="65"/>
      <c r="CSN206" s="65"/>
      <c r="CSR206" s="65"/>
      <c r="CSV206" s="65"/>
      <c r="CSZ206" s="65"/>
      <c r="CTD206" s="65"/>
      <c r="CTH206" s="65"/>
      <c r="CTL206" s="65"/>
      <c r="CTP206" s="65"/>
      <c r="CTT206" s="65"/>
      <c r="CTX206" s="65"/>
      <c r="CUB206" s="65"/>
      <c r="CUF206" s="65"/>
      <c r="CUJ206" s="65"/>
      <c r="CUN206" s="65"/>
      <c r="CUR206" s="65"/>
      <c r="CUV206" s="65"/>
      <c r="CUZ206" s="65"/>
      <c r="CVD206" s="65"/>
      <c r="CVH206" s="65"/>
      <c r="CVL206" s="65"/>
      <c r="CVP206" s="65"/>
      <c r="CVT206" s="65"/>
      <c r="CVX206" s="65"/>
      <c r="CWB206" s="65"/>
      <c r="CWF206" s="65"/>
      <c r="CWJ206" s="65"/>
      <c r="CWN206" s="65"/>
      <c r="CWR206" s="65"/>
      <c r="CWV206" s="65"/>
      <c r="CWZ206" s="65"/>
      <c r="CXD206" s="65"/>
      <c r="CXH206" s="65"/>
      <c r="CXL206" s="65"/>
      <c r="CXP206" s="65"/>
      <c r="CXT206" s="65"/>
      <c r="CXX206" s="65"/>
      <c r="CYB206" s="65"/>
      <c r="CYF206" s="65"/>
      <c r="CYJ206" s="65"/>
      <c r="CYN206" s="65"/>
      <c r="CYR206" s="65"/>
      <c r="CYV206" s="65"/>
      <c r="CYZ206" s="65"/>
      <c r="CZD206" s="65"/>
      <c r="CZH206" s="65"/>
      <c r="CZL206" s="65"/>
      <c r="CZP206" s="65"/>
      <c r="CZT206" s="65"/>
      <c r="CZX206" s="65"/>
      <c r="DAB206" s="65"/>
      <c r="DAF206" s="65"/>
      <c r="DAJ206" s="65"/>
      <c r="DAN206" s="65"/>
      <c r="DAR206" s="65"/>
      <c r="DAV206" s="65"/>
      <c r="DAZ206" s="65"/>
      <c r="DBD206" s="65"/>
      <c r="DBH206" s="65"/>
      <c r="DBL206" s="65"/>
      <c r="DBP206" s="65"/>
      <c r="DBT206" s="65"/>
      <c r="DBX206" s="65"/>
      <c r="DCB206" s="65"/>
      <c r="DCF206" s="65"/>
      <c r="DCJ206" s="65"/>
      <c r="DCN206" s="65"/>
      <c r="DCR206" s="65"/>
      <c r="DCV206" s="65"/>
      <c r="DCZ206" s="65"/>
      <c r="DDD206" s="65"/>
      <c r="DDH206" s="65"/>
      <c r="DDL206" s="65"/>
      <c r="DDP206" s="65"/>
      <c r="DDT206" s="65"/>
      <c r="DDX206" s="65"/>
      <c r="DEB206" s="65"/>
      <c r="DEF206" s="65"/>
      <c r="DEJ206" s="65"/>
      <c r="DEN206" s="65"/>
      <c r="DER206" s="65"/>
      <c r="DEV206" s="65"/>
      <c r="DEZ206" s="65"/>
      <c r="DFD206" s="65"/>
      <c r="DFH206" s="65"/>
      <c r="DFL206" s="65"/>
      <c r="DFP206" s="65"/>
      <c r="DFT206" s="65"/>
      <c r="DFX206" s="65"/>
      <c r="DGB206" s="65"/>
      <c r="DGF206" s="65"/>
      <c r="DGJ206" s="65"/>
      <c r="DGN206" s="65"/>
      <c r="DGR206" s="65"/>
      <c r="DGV206" s="65"/>
      <c r="DGZ206" s="65"/>
      <c r="DHD206" s="65"/>
      <c r="DHH206" s="65"/>
      <c r="DHL206" s="65"/>
      <c r="DHP206" s="65"/>
      <c r="DHT206" s="65"/>
      <c r="DHX206" s="65"/>
      <c r="DIB206" s="65"/>
      <c r="DIF206" s="65"/>
      <c r="DIJ206" s="65"/>
      <c r="DIN206" s="65"/>
      <c r="DIR206" s="65"/>
      <c r="DIV206" s="65"/>
      <c r="DIZ206" s="65"/>
      <c r="DJD206" s="65"/>
      <c r="DJH206" s="65"/>
      <c r="DJL206" s="65"/>
      <c r="DJP206" s="65"/>
      <c r="DJT206" s="65"/>
      <c r="DJX206" s="65"/>
      <c r="DKB206" s="65"/>
      <c r="DKF206" s="65"/>
      <c r="DKJ206" s="65"/>
      <c r="DKN206" s="65"/>
      <c r="DKR206" s="65"/>
      <c r="DKV206" s="65"/>
      <c r="DKZ206" s="65"/>
      <c r="DLD206" s="65"/>
      <c r="DLH206" s="65"/>
      <c r="DLL206" s="65"/>
      <c r="DLP206" s="65"/>
      <c r="DLT206" s="65"/>
      <c r="DLX206" s="65"/>
      <c r="DMB206" s="65"/>
      <c r="DMF206" s="65"/>
      <c r="DMJ206" s="65"/>
      <c r="DMN206" s="65"/>
      <c r="DMR206" s="65"/>
      <c r="DMV206" s="65"/>
      <c r="DMZ206" s="65"/>
      <c r="DND206" s="65"/>
      <c r="DNH206" s="65"/>
      <c r="DNL206" s="65"/>
      <c r="DNP206" s="65"/>
      <c r="DNT206" s="65"/>
      <c r="DNX206" s="65"/>
      <c r="DOB206" s="65"/>
      <c r="DOF206" s="65"/>
      <c r="DOJ206" s="65"/>
      <c r="DON206" s="65"/>
      <c r="DOR206" s="65"/>
      <c r="DOV206" s="65"/>
      <c r="DOZ206" s="65"/>
      <c r="DPD206" s="65"/>
      <c r="DPH206" s="65"/>
      <c r="DPL206" s="65"/>
      <c r="DPP206" s="65"/>
      <c r="DPT206" s="65"/>
      <c r="DPX206" s="65"/>
      <c r="DQB206" s="65"/>
      <c r="DQF206" s="65"/>
      <c r="DQJ206" s="65"/>
      <c r="DQN206" s="65"/>
      <c r="DQR206" s="65"/>
      <c r="DQV206" s="65"/>
      <c r="DQZ206" s="65"/>
      <c r="DRD206" s="65"/>
      <c r="DRH206" s="65"/>
      <c r="DRL206" s="65"/>
      <c r="DRP206" s="65"/>
      <c r="DRT206" s="65"/>
      <c r="DRX206" s="65"/>
      <c r="DSB206" s="65"/>
      <c r="DSF206" s="65"/>
      <c r="DSJ206" s="65"/>
      <c r="DSN206" s="65"/>
      <c r="DSR206" s="65"/>
      <c r="DSV206" s="65"/>
      <c r="DSZ206" s="65"/>
      <c r="DTD206" s="65"/>
      <c r="DTH206" s="65"/>
      <c r="DTL206" s="65"/>
      <c r="DTP206" s="65"/>
      <c r="DTT206" s="65"/>
      <c r="DTX206" s="65"/>
      <c r="DUB206" s="65"/>
      <c r="DUF206" s="65"/>
      <c r="DUJ206" s="65"/>
      <c r="DUN206" s="65"/>
      <c r="DUR206" s="65"/>
      <c r="DUV206" s="65"/>
      <c r="DUZ206" s="65"/>
      <c r="DVD206" s="65"/>
      <c r="DVH206" s="65"/>
      <c r="DVL206" s="65"/>
      <c r="DVP206" s="65"/>
      <c r="DVT206" s="65"/>
      <c r="DVX206" s="65"/>
      <c r="DWB206" s="65"/>
      <c r="DWF206" s="65"/>
      <c r="DWJ206" s="65"/>
      <c r="DWN206" s="65"/>
      <c r="DWR206" s="65"/>
      <c r="DWV206" s="65"/>
      <c r="DWZ206" s="65"/>
      <c r="DXD206" s="65"/>
      <c r="DXH206" s="65"/>
      <c r="DXL206" s="65"/>
      <c r="DXP206" s="65"/>
      <c r="DXT206" s="65"/>
      <c r="DXX206" s="65"/>
      <c r="DYB206" s="65"/>
      <c r="DYF206" s="65"/>
      <c r="DYJ206" s="65"/>
      <c r="DYN206" s="65"/>
      <c r="DYR206" s="65"/>
      <c r="DYV206" s="65"/>
      <c r="DYZ206" s="65"/>
      <c r="DZD206" s="65"/>
      <c r="DZH206" s="65"/>
      <c r="DZL206" s="65"/>
      <c r="DZP206" s="65"/>
      <c r="DZT206" s="65"/>
      <c r="DZX206" s="65"/>
      <c r="EAB206" s="65"/>
      <c r="EAF206" s="65"/>
      <c r="EAJ206" s="65"/>
      <c r="EAN206" s="65"/>
      <c r="EAR206" s="65"/>
      <c r="EAV206" s="65"/>
      <c r="EAZ206" s="65"/>
      <c r="EBD206" s="65"/>
      <c r="EBH206" s="65"/>
      <c r="EBL206" s="65"/>
      <c r="EBP206" s="65"/>
      <c r="EBT206" s="65"/>
      <c r="EBX206" s="65"/>
      <c r="ECB206" s="65"/>
      <c r="ECF206" s="65"/>
      <c r="ECJ206" s="65"/>
      <c r="ECN206" s="65"/>
      <c r="ECR206" s="65"/>
      <c r="ECV206" s="65"/>
      <c r="ECZ206" s="65"/>
      <c r="EDD206" s="65"/>
      <c r="EDH206" s="65"/>
      <c r="EDL206" s="65"/>
      <c r="EDP206" s="65"/>
      <c r="EDT206" s="65"/>
      <c r="EDX206" s="65"/>
      <c r="EEB206" s="65"/>
      <c r="EEF206" s="65"/>
      <c r="EEJ206" s="65"/>
      <c r="EEN206" s="65"/>
      <c r="EER206" s="65"/>
      <c r="EEV206" s="65"/>
      <c r="EEZ206" s="65"/>
      <c r="EFD206" s="65"/>
      <c r="EFH206" s="65"/>
      <c r="EFL206" s="65"/>
      <c r="EFP206" s="65"/>
      <c r="EFT206" s="65"/>
      <c r="EFX206" s="65"/>
      <c r="EGB206" s="65"/>
      <c r="EGF206" s="65"/>
      <c r="EGJ206" s="65"/>
      <c r="EGN206" s="65"/>
      <c r="EGR206" s="65"/>
      <c r="EGV206" s="65"/>
      <c r="EGZ206" s="65"/>
      <c r="EHD206" s="65"/>
      <c r="EHH206" s="65"/>
      <c r="EHL206" s="65"/>
      <c r="EHP206" s="65"/>
      <c r="EHT206" s="65"/>
      <c r="EHX206" s="65"/>
      <c r="EIB206" s="65"/>
      <c r="EIF206" s="65"/>
      <c r="EIJ206" s="65"/>
      <c r="EIN206" s="65"/>
      <c r="EIR206" s="65"/>
      <c r="EIV206" s="65"/>
      <c r="EIZ206" s="65"/>
      <c r="EJD206" s="65"/>
      <c r="EJH206" s="65"/>
      <c r="EJL206" s="65"/>
      <c r="EJP206" s="65"/>
      <c r="EJT206" s="65"/>
      <c r="EJX206" s="65"/>
      <c r="EKB206" s="65"/>
      <c r="EKF206" s="65"/>
      <c r="EKJ206" s="65"/>
      <c r="EKN206" s="65"/>
      <c r="EKR206" s="65"/>
      <c r="EKV206" s="65"/>
      <c r="EKZ206" s="65"/>
      <c r="ELD206" s="65"/>
      <c r="ELH206" s="65"/>
      <c r="ELL206" s="65"/>
      <c r="ELP206" s="65"/>
      <c r="ELT206" s="65"/>
      <c r="ELX206" s="65"/>
      <c r="EMB206" s="65"/>
      <c r="EMF206" s="65"/>
      <c r="EMJ206" s="65"/>
      <c r="EMN206" s="65"/>
      <c r="EMR206" s="65"/>
      <c r="EMV206" s="65"/>
      <c r="EMZ206" s="65"/>
      <c r="END206" s="65"/>
      <c r="ENH206" s="65"/>
      <c r="ENL206" s="65"/>
      <c r="ENP206" s="65"/>
      <c r="ENT206" s="65"/>
      <c r="ENX206" s="65"/>
      <c r="EOB206" s="65"/>
      <c r="EOF206" s="65"/>
      <c r="EOJ206" s="65"/>
      <c r="EON206" s="65"/>
      <c r="EOR206" s="65"/>
      <c r="EOV206" s="65"/>
      <c r="EOZ206" s="65"/>
      <c r="EPD206" s="65"/>
      <c r="EPH206" s="65"/>
      <c r="EPL206" s="65"/>
      <c r="EPP206" s="65"/>
      <c r="EPT206" s="65"/>
      <c r="EPX206" s="65"/>
      <c r="EQB206" s="65"/>
      <c r="EQF206" s="65"/>
      <c r="EQJ206" s="65"/>
      <c r="EQN206" s="65"/>
      <c r="EQR206" s="65"/>
      <c r="EQV206" s="65"/>
      <c r="EQZ206" s="65"/>
      <c r="ERD206" s="65"/>
      <c r="ERH206" s="65"/>
      <c r="ERL206" s="65"/>
      <c r="ERP206" s="65"/>
      <c r="ERT206" s="65"/>
      <c r="ERX206" s="65"/>
      <c r="ESB206" s="65"/>
      <c r="ESF206" s="65"/>
      <c r="ESJ206" s="65"/>
      <c r="ESN206" s="65"/>
      <c r="ESR206" s="65"/>
      <c r="ESV206" s="65"/>
      <c r="ESZ206" s="65"/>
      <c r="ETD206" s="65"/>
      <c r="ETH206" s="65"/>
      <c r="ETL206" s="65"/>
      <c r="ETP206" s="65"/>
      <c r="ETT206" s="65"/>
      <c r="ETX206" s="65"/>
      <c r="EUB206" s="65"/>
      <c r="EUF206" s="65"/>
      <c r="EUJ206" s="65"/>
      <c r="EUN206" s="65"/>
      <c r="EUR206" s="65"/>
      <c r="EUV206" s="65"/>
      <c r="EUZ206" s="65"/>
      <c r="EVD206" s="65"/>
      <c r="EVH206" s="65"/>
      <c r="EVL206" s="65"/>
      <c r="EVP206" s="65"/>
      <c r="EVT206" s="65"/>
      <c r="EVX206" s="65"/>
      <c r="EWB206" s="65"/>
      <c r="EWF206" s="65"/>
      <c r="EWJ206" s="65"/>
      <c r="EWN206" s="65"/>
      <c r="EWR206" s="65"/>
      <c r="EWV206" s="65"/>
      <c r="EWZ206" s="65"/>
      <c r="EXD206" s="65"/>
      <c r="EXH206" s="65"/>
      <c r="EXL206" s="65"/>
      <c r="EXP206" s="65"/>
      <c r="EXT206" s="65"/>
      <c r="EXX206" s="65"/>
      <c r="EYB206" s="65"/>
      <c r="EYF206" s="65"/>
      <c r="EYJ206" s="65"/>
      <c r="EYN206" s="65"/>
      <c r="EYR206" s="65"/>
      <c r="EYV206" s="65"/>
      <c r="EYZ206" s="65"/>
      <c r="EZD206" s="65"/>
      <c r="EZH206" s="65"/>
      <c r="EZL206" s="65"/>
      <c r="EZP206" s="65"/>
      <c r="EZT206" s="65"/>
      <c r="EZX206" s="65"/>
      <c r="FAB206" s="65"/>
      <c r="FAF206" s="65"/>
      <c r="FAJ206" s="65"/>
      <c r="FAN206" s="65"/>
      <c r="FAR206" s="65"/>
      <c r="FAV206" s="65"/>
      <c r="FAZ206" s="65"/>
      <c r="FBD206" s="65"/>
      <c r="FBH206" s="65"/>
      <c r="FBL206" s="65"/>
      <c r="FBP206" s="65"/>
      <c r="FBT206" s="65"/>
      <c r="FBX206" s="65"/>
      <c r="FCB206" s="65"/>
      <c r="FCF206" s="65"/>
      <c r="FCJ206" s="65"/>
      <c r="FCN206" s="65"/>
      <c r="FCR206" s="65"/>
      <c r="FCV206" s="65"/>
      <c r="FCZ206" s="65"/>
      <c r="FDD206" s="65"/>
      <c r="FDH206" s="65"/>
      <c r="FDL206" s="65"/>
      <c r="FDP206" s="65"/>
      <c r="FDT206" s="65"/>
      <c r="FDX206" s="65"/>
      <c r="FEB206" s="65"/>
      <c r="FEF206" s="65"/>
      <c r="FEJ206" s="65"/>
      <c r="FEN206" s="65"/>
      <c r="FER206" s="65"/>
      <c r="FEV206" s="65"/>
      <c r="FEZ206" s="65"/>
      <c r="FFD206" s="65"/>
      <c r="FFH206" s="65"/>
      <c r="FFL206" s="65"/>
      <c r="FFP206" s="65"/>
      <c r="FFT206" s="65"/>
      <c r="FFX206" s="65"/>
      <c r="FGB206" s="65"/>
      <c r="FGF206" s="65"/>
      <c r="FGJ206" s="65"/>
      <c r="FGN206" s="65"/>
      <c r="FGR206" s="65"/>
      <c r="FGV206" s="65"/>
      <c r="FGZ206" s="65"/>
      <c r="FHD206" s="65"/>
      <c r="FHH206" s="65"/>
      <c r="FHL206" s="65"/>
      <c r="FHP206" s="65"/>
      <c r="FHT206" s="65"/>
      <c r="FHX206" s="65"/>
      <c r="FIB206" s="65"/>
      <c r="FIF206" s="65"/>
      <c r="FIJ206" s="65"/>
      <c r="FIN206" s="65"/>
      <c r="FIR206" s="65"/>
      <c r="FIV206" s="65"/>
      <c r="FIZ206" s="65"/>
      <c r="FJD206" s="65"/>
      <c r="FJH206" s="65"/>
      <c r="FJL206" s="65"/>
      <c r="FJP206" s="65"/>
      <c r="FJT206" s="65"/>
      <c r="FJX206" s="65"/>
      <c r="FKB206" s="65"/>
      <c r="FKF206" s="65"/>
      <c r="FKJ206" s="65"/>
      <c r="FKN206" s="65"/>
      <c r="FKR206" s="65"/>
      <c r="FKV206" s="65"/>
      <c r="FKZ206" s="65"/>
      <c r="FLD206" s="65"/>
      <c r="FLH206" s="65"/>
      <c r="FLL206" s="65"/>
      <c r="FLP206" s="65"/>
      <c r="FLT206" s="65"/>
      <c r="FLX206" s="65"/>
      <c r="FMB206" s="65"/>
      <c r="FMF206" s="65"/>
      <c r="FMJ206" s="65"/>
      <c r="FMN206" s="65"/>
      <c r="FMR206" s="65"/>
      <c r="FMV206" s="65"/>
      <c r="FMZ206" s="65"/>
      <c r="FND206" s="65"/>
      <c r="FNH206" s="65"/>
      <c r="FNL206" s="65"/>
      <c r="FNP206" s="65"/>
      <c r="FNT206" s="65"/>
      <c r="FNX206" s="65"/>
      <c r="FOB206" s="65"/>
      <c r="FOF206" s="65"/>
      <c r="FOJ206" s="65"/>
      <c r="FON206" s="65"/>
      <c r="FOR206" s="65"/>
      <c r="FOV206" s="65"/>
      <c r="FOZ206" s="65"/>
      <c r="FPD206" s="65"/>
      <c r="FPH206" s="65"/>
      <c r="FPL206" s="65"/>
      <c r="FPP206" s="65"/>
      <c r="FPT206" s="65"/>
      <c r="FPX206" s="65"/>
      <c r="FQB206" s="65"/>
      <c r="FQF206" s="65"/>
      <c r="FQJ206" s="65"/>
      <c r="FQN206" s="65"/>
      <c r="FQR206" s="65"/>
      <c r="FQV206" s="65"/>
      <c r="FQZ206" s="65"/>
      <c r="FRD206" s="65"/>
      <c r="FRH206" s="65"/>
      <c r="FRL206" s="65"/>
      <c r="FRP206" s="65"/>
      <c r="FRT206" s="65"/>
      <c r="FRX206" s="65"/>
      <c r="FSB206" s="65"/>
      <c r="FSF206" s="65"/>
      <c r="FSJ206" s="65"/>
      <c r="FSN206" s="65"/>
      <c r="FSR206" s="65"/>
      <c r="FSV206" s="65"/>
      <c r="FSZ206" s="65"/>
      <c r="FTD206" s="65"/>
      <c r="FTH206" s="65"/>
      <c r="FTL206" s="65"/>
      <c r="FTP206" s="65"/>
      <c r="FTT206" s="65"/>
      <c r="FTX206" s="65"/>
      <c r="FUB206" s="65"/>
      <c r="FUF206" s="65"/>
      <c r="FUJ206" s="65"/>
      <c r="FUN206" s="65"/>
      <c r="FUR206" s="65"/>
      <c r="FUV206" s="65"/>
      <c r="FUZ206" s="65"/>
      <c r="FVD206" s="65"/>
      <c r="FVH206" s="65"/>
      <c r="FVL206" s="65"/>
      <c r="FVP206" s="65"/>
      <c r="FVT206" s="65"/>
      <c r="FVX206" s="65"/>
      <c r="FWB206" s="65"/>
      <c r="FWF206" s="65"/>
      <c r="FWJ206" s="65"/>
      <c r="FWN206" s="65"/>
      <c r="FWR206" s="65"/>
      <c r="FWV206" s="65"/>
      <c r="FWZ206" s="65"/>
      <c r="FXD206" s="65"/>
      <c r="FXH206" s="65"/>
      <c r="FXL206" s="65"/>
      <c r="FXP206" s="65"/>
      <c r="FXT206" s="65"/>
      <c r="FXX206" s="65"/>
      <c r="FYB206" s="65"/>
      <c r="FYF206" s="65"/>
      <c r="FYJ206" s="65"/>
      <c r="FYN206" s="65"/>
      <c r="FYR206" s="65"/>
      <c r="FYV206" s="65"/>
      <c r="FYZ206" s="65"/>
      <c r="FZD206" s="65"/>
      <c r="FZH206" s="65"/>
      <c r="FZL206" s="65"/>
      <c r="FZP206" s="65"/>
      <c r="FZT206" s="65"/>
      <c r="FZX206" s="65"/>
      <c r="GAB206" s="65"/>
      <c r="GAF206" s="65"/>
      <c r="GAJ206" s="65"/>
      <c r="GAN206" s="65"/>
      <c r="GAR206" s="65"/>
      <c r="GAV206" s="65"/>
      <c r="GAZ206" s="65"/>
      <c r="GBD206" s="65"/>
      <c r="GBH206" s="65"/>
      <c r="GBL206" s="65"/>
      <c r="GBP206" s="65"/>
      <c r="GBT206" s="65"/>
      <c r="GBX206" s="65"/>
      <c r="GCB206" s="65"/>
      <c r="GCF206" s="65"/>
      <c r="GCJ206" s="65"/>
      <c r="GCN206" s="65"/>
      <c r="GCR206" s="65"/>
      <c r="GCV206" s="65"/>
      <c r="GCZ206" s="65"/>
      <c r="GDD206" s="65"/>
      <c r="GDH206" s="65"/>
      <c r="GDL206" s="65"/>
      <c r="GDP206" s="65"/>
      <c r="GDT206" s="65"/>
      <c r="GDX206" s="65"/>
      <c r="GEB206" s="65"/>
      <c r="GEF206" s="65"/>
      <c r="GEJ206" s="65"/>
      <c r="GEN206" s="65"/>
      <c r="GER206" s="65"/>
      <c r="GEV206" s="65"/>
      <c r="GEZ206" s="65"/>
      <c r="GFD206" s="65"/>
      <c r="GFH206" s="65"/>
      <c r="GFL206" s="65"/>
      <c r="GFP206" s="65"/>
      <c r="GFT206" s="65"/>
      <c r="GFX206" s="65"/>
      <c r="GGB206" s="65"/>
      <c r="GGF206" s="65"/>
      <c r="GGJ206" s="65"/>
      <c r="GGN206" s="65"/>
      <c r="GGR206" s="65"/>
      <c r="GGV206" s="65"/>
      <c r="GGZ206" s="65"/>
      <c r="GHD206" s="65"/>
      <c r="GHH206" s="65"/>
      <c r="GHL206" s="65"/>
      <c r="GHP206" s="65"/>
      <c r="GHT206" s="65"/>
      <c r="GHX206" s="65"/>
      <c r="GIB206" s="65"/>
      <c r="GIF206" s="65"/>
      <c r="GIJ206" s="65"/>
      <c r="GIN206" s="65"/>
      <c r="GIR206" s="65"/>
      <c r="GIV206" s="65"/>
      <c r="GIZ206" s="65"/>
      <c r="GJD206" s="65"/>
      <c r="GJH206" s="65"/>
      <c r="GJL206" s="65"/>
      <c r="GJP206" s="65"/>
      <c r="GJT206" s="65"/>
      <c r="GJX206" s="65"/>
      <c r="GKB206" s="65"/>
      <c r="GKF206" s="65"/>
      <c r="GKJ206" s="65"/>
      <c r="GKN206" s="65"/>
      <c r="GKR206" s="65"/>
      <c r="GKV206" s="65"/>
      <c r="GKZ206" s="65"/>
      <c r="GLD206" s="65"/>
      <c r="GLH206" s="65"/>
      <c r="GLL206" s="65"/>
      <c r="GLP206" s="65"/>
      <c r="GLT206" s="65"/>
      <c r="GLX206" s="65"/>
      <c r="GMB206" s="65"/>
      <c r="GMF206" s="65"/>
      <c r="GMJ206" s="65"/>
      <c r="GMN206" s="65"/>
      <c r="GMR206" s="65"/>
      <c r="GMV206" s="65"/>
      <c r="GMZ206" s="65"/>
      <c r="GND206" s="65"/>
      <c r="GNH206" s="65"/>
      <c r="GNL206" s="65"/>
      <c r="GNP206" s="65"/>
      <c r="GNT206" s="65"/>
      <c r="GNX206" s="65"/>
      <c r="GOB206" s="65"/>
      <c r="GOF206" s="65"/>
      <c r="GOJ206" s="65"/>
      <c r="GON206" s="65"/>
      <c r="GOR206" s="65"/>
      <c r="GOV206" s="65"/>
      <c r="GOZ206" s="65"/>
      <c r="GPD206" s="65"/>
      <c r="GPH206" s="65"/>
      <c r="GPL206" s="65"/>
      <c r="GPP206" s="65"/>
      <c r="GPT206" s="65"/>
      <c r="GPX206" s="65"/>
      <c r="GQB206" s="65"/>
      <c r="GQF206" s="65"/>
      <c r="GQJ206" s="65"/>
      <c r="GQN206" s="65"/>
      <c r="GQR206" s="65"/>
      <c r="GQV206" s="65"/>
      <c r="GQZ206" s="65"/>
      <c r="GRD206" s="65"/>
      <c r="GRH206" s="65"/>
      <c r="GRL206" s="65"/>
      <c r="GRP206" s="65"/>
      <c r="GRT206" s="65"/>
      <c r="GRX206" s="65"/>
      <c r="GSB206" s="65"/>
      <c r="GSF206" s="65"/>
      <c r="GSJ206" s="65"/>
      <c r="GSN206" s="65"/>
      <c r="GSR206" s="65"/>
      <c r="GSV206" s="65"/>
      <c r="GSZ206" s="65"/>
      <c r="GTD206" s="65"/>
      <c r="GTH206" s="65"/>
      <c r="GTL206" s="65"/>
      <c r="GTP206" s="65"/>
      <c r="GTT206" s="65"/>
      <c r="GTX206" s="65"/>
      <c r="GUB206" s="65"/>
      <c r="GUF206" s="65"/>
      <c r="GUJ206" s="65"/>
      <c r="GUN206" s="65"/>
      <c r="GUR206" s="65"/>
      <c r="GUV206" s="65"/>
      <c r="GUZ206" s="65"/>
      <c r="GVD206" s="65"/>
      <c r="GVH206" s="65"/>
      <c r="GVL206" s="65"/>
      <c r="GVP206" s="65"/>
      <c r="GVT206" s="65"/>
      <c r="GVX206" s="65"/>
      <c r="GWB206" s="65"/>
      <c r="GWF206" s="65"/>
      <c r="GWJ206" s="65"/>
      <c r="GWN206" s="65"/>
      <c r="GWR206" s="65"/>
      <c r="GWV206" s="65"/>
      <c r="GWZ206" s="65"/>
      <c r="GXD206" s="65"/>
      <c r="GXH206" s="65"/>
      <c r="GXL206" s="65"/>
      <c r="GXP206" s="65"/>
      <c r="GXT206" s="65"/>
      <c r="GXX206" s="65"/>
      <c r="GYB206" s="65"/>
      <c r="GYF206" s="65"/>
      <c r="GYJ206" s="65"/>
      <c r="GYN206" s="65"/>
      <c r="GYR206" s="65"/>
      <c r="GYV206" s="65"/>
      <c r="GYZ206" s="65"/>
      <c r="GZD206" s="65"/>
      <c r="GZH206" s="65"/>
      <c r="GZL206" s="65"/>
      <c r="GZP206" s="65"/>
      <c r="GZT206" s="65"/>
      <c r="GZX206" s="65"/>
      <c r="HAB206" s="65"/>
      <c r="HAF206" s="65"/>
      <c r="HAJ206" s="65"/>
      <c r="HAN206" s="65"/>
      <c r="HAR206" s="65"/>
      <c r="HAV206" s="65"/>
      <c r="HAZ206" s="65"/>
      <c r="HBD206" s="65"/>
      <c r="HBH206" s="65"/>
      <c r="HBL206" s="65"/>
      <c r="HBP206" s="65"/>
      <c r="HBT206" s="65"/>
      <c r="HBX206" s="65"/>
      <c r="HCB206" s="65"/>
      <c r="HCF206" s="65"/>
      <c r="HCJ206" s="65"/>
      <c r="HCN206" s="65"/>
      <c r="HCR206" s="65"/>
      <c r="HCV206" s="65"/>
      <c r="HCZ206" s="65"/>
      <c r="HDD206" s="65"/>
      <c r="HDH206" s="65"/>
      <c r="HDL206" s="65"/>
      <c r="HDP206" s="65"/>
      <c r="HDT206" s="65"/>
      <c r="HDX206" s="65"/>
      <c r="HEB206" s="65"/>
      <c r="HEF206" s="65"/>
      <c r="HEJ206" s="65"/>
      <c r="HEN206" s="65"/>
      <c r="HER206" s="65"/>
      <c r="HEV206" s="65"/>
      <c r="HEZ206" s="65"/>
      <c r="HFD206" s="65"/>
      <c r="HFH206" s="65"/>
      <c r="HFL206" s="65"/>
      <c r="HFP206" s="65"/>
      <c r="HFT206" s="65"/>
      <c r="HFX206" s="65"/>
      <c r="HGB206" s="65"/>
      <c r="HGF206" s="65"/>
      <c r="HGJ206" s="65"/>
      <c r="HGN206" s="65"/>
      <c r="HGR206" s="65"/>
      <c r="HGV206" s="65"/>
      <c r="HGZ206" s="65"/>
      <c r="HHD206" s="65"/>
      <c r="HHH206" s="65"/>
      <c r="HHL206" s="65"/>
      <c r="HHP206" s="65"/>
      <c r="HHT206" s="65"/>
      <c r="HHX206" s="65"/>
      <c r="HIB206" s="65"/>
      <c r="HIF206" s="65"/>
      <c r="HIJ206" s="65"/>
      <c r="HIN206" s="65"/>
      <c r="HIR206" s="65"/>
      <c r="HIV206" s="65"/>
      <c r="HIZ206" s="65"/>
      <c r="HJD206" s="65"/>
      <c r="HJH206" s="65"/>
      <c r="HJL206" s="65"/>
      <c r="HJP206" s="65"/>
      <c r="HJT206" s="65"/>
      <c r="HJX206" s="65"/>
      <c r="HKB206" s="65"/>
      <c r="HKF206" s="65"/>
      <c r="HKJ206" s="65"/>
      <c r="HKN206" s="65"/>
      <c r="HKR206" s="65"/>
      <c r="HKV206" s="65"/>
      <c r="HKZ206" s="65"/>
      <c r="HLD206" s="65"/>
      <c r="HLH206" s="65"/>
      <c r="HLL206" s="65"/>
      <c r="HLP206" s="65"/>
      <c r="HLT206" s="65"/>
      <c r="HLX206" s="65"/>
      <c r="HMB206" s="65"/>
      <c r="HMF206" s="65"/>
      <c r="HMJ206" s="65"/>
      <c r="HMN206" s="65"/>
      <c r="HMR206" s="65"/>
      <c r="HMV206" s="65"/>
      <c r="HMZ206" s="65"/>
      <c r="HND206" s="65"/>
      <c r="HNH206" s="65"/>
      <c r="HNL206" s="65"/>
      <c r="HNP206" s="65"/>
      <c r="HNT206" s="65"/>
      <c r="HNX206" s="65"/>
      <c r="HOB206" s="65"/>
      <c r="HOF206" s="65"/>
      <c r="HOJ206" s="65"/>
      <c r="HON206" s="65"/>
      <c r="HOR206" s="65"/>
      <c r="HOV206" s="65"/>
      <c r="HOZ206" s="65"/>
      <c r="HPD206" s="65"/>
      <c r="HPH206" s="65"/>
      <c r="HPL206" s="65"/>
      <c r="HPP206" s="65"/>
      <c r="HPT206" s="65"/>
      <c r="HPX206" s="65"/>
      <c r="HQB206" s="65"/>
      <c r="HQF206" s="65"/>
      <c r="HQJ206" s="65"/>
      <c r="HQN206" s="65"/>
      <c r="HQR206" s="65"/>
      <c r="HQV206" s="65"/>
      <c r="HQZ206" s="65"/>
      <c r="HRD206" s="65"/>
      <c r="HRH206" s="65"/>
      <c r="HRL206" s="65"/>
      <c r="HRP206" s="65"/>
      <c r="HRT206" s="65"/>
      <c r="HRX206" s="65"/>
      <c r="HSB206" s="65"/>
      <c r="HSF206" s="65"/>
      <c r="HSJ206" s="65"/>
      <c r="HSN206" s="65"/>
      <c r="HSR206" s="65"/>
      <c r="HSV206" s="65"/>
      <c r="HSZ206" s="65"/>
      <c r="HTD206" s="65"/>
      <c r="HTH206" s="65"/>
      <c r="HTL206" s="65"/>
      <c r="HTP206" s="65"/>
      <c r="HTT206" s="65"/>
      <c r="HTX206" s="65"/>
      <c r="HUB206" s="65"/>
      <c r="HUF206" s="65"/>
      <c r="HUJ206" s="65"/>
      <c r="HUN206" s="65"/>
      <c r="HUR206" s="65"/>
      <c r="HUV206" s="65"/>
      <c r="HUZ206" s="65"/>
      <c r="HVD206" s="65"/>
      <c r="HVH206" s="65"/>
      <c r="HVL206" s="65"/>
      <c r="HVP206" s="65"/>
      <c r="HVT206" s="65"/>
      <c r="HVX206" s="65"/>
      <c r="HWB206" s="65"/>
      <c r="HWF206" s="65"/>
      <c r="HWJ206" s="65"/>
      <c r="HWN206" s="65"/>
      <c r="HWR206" s="65"/>
      <c r="HWV206" s="65"/>
      <c r="HWZ206" s="65"/>
      <c r="HXD206" s="65"/>
      <c r="HXH206" s="65"/>
      <c r="HXL206" s="65"/>
      <c r="HXP206" s="65"/>
      <c r="HXT206" s="65"/>
      <c r="HXX206" s="65"/>
      <c r="HYB206" s="65"/>
      <c r="HYF206" s="65"/>
      <c r="HYJ206" s="65"/>
      <c r="HYN206" s="65"/>
      <c r="HYR206" s="65"/>
      <c r="HYV206" s="65"/>
      <c r="HYZ206" s="65"/>
      <c r="HZD206" s="65"/>
      <c r="HZH206" s="65"/>
      <c r="HZL206" s="65"/>
      <c r="HZP206" s="65"/>
      <c r="HZT206" s="65"/>
      <c r="HZX206" s="65"/>
      <c r="IAB206" s="65"/>
      <c r="IAF206" s="65"/>
      <c r="IAJ206" s="65"/>
      <c r="IAN206" s="65"/>
      <c r="IAR206" s="65"/>
      <c r="IAV206" s="65"/>
      <c r="IAZ206" s="65"/>
      <c r="IBD206" s="65"/>
      <c r="IBH206" s="65"/>
      <c r="IBL206" s="65"/>
      <c r="IBP206" s="65"/>
      <c r="IBT206" s="65"/>
      <c r="IBX206" s="65"/>
      <c r="ICB206" s="65"/>
      <c r="ICF206" s="65"/>
      <c r="ICJ206" s="65"/>
      <c r="ICN206" s="65"/>
      <c r="ICR206" s="65"/>
      <c r="ICV206" s="65"/>
      <c r="ICZ206" s="65"/>
      <c r="IDD206" s="65"/>
      <c r="IDH206" s="65"/>
      <c r="IDL206" s="65"/>
      <c r="IDP206" s="65"/>
      <c r="IDT206" s="65"/>
      <c r="IDX206" s="65"/>
      <c r="IEB206" s="65"/>
      <c r="IEF206" s="65"/>
      <c r="IEJ206" s="65"/>
      <c r="IEN206" s="65"/>
      <c r="IER206" s="65"/>
      <c r="IEV206" s="65"/>
      <c r="IEZ206" s="65"/>
      <c r="IFD206" s="65"/>
      <c r="IFH206" s="65"/>
      <c r="IFL206" s="65"/>
      <c r="IFP206" s="65"/>
      <c r="IFT206" s="65"/>
      <c r="IFX206" s="65"/>
      <c r="IGB206" s="65"/>
      <c r="IGF206" s="65"/>
      <c r="IGJ206" s="65"/>
      <c r="IGN206" s="65"/>
      <c r="IGR206" s="65"/>
      <c r="IGV206" s="65"/>
      <c r="IGZ206" s="65"/>
      <c r="IHD206" s="65"/>
      <c r="IHH206" s="65"/>
      <c r="IHL206" s="65"/>
      <c r="IHP206" s="65"/>
      <c r="IHT206" s="65"/>
      <c r="IHX206" s="65"/>
      <c r="IIB206" s="65"/>
      <c r="IIF206" s="65"/>
      <c r="IIJ206" s="65"/>
      <c r="IIN206" s="65"/>
      <c r="IIR206" s="65"/>
      <c r="IIV206" s="65"/>
      <c r="IIZ206" s="65"/>
      <c r="IJD206" s="65"/>
      <c r="IJH206" s="65"/>
      <c r="IJL206" s="65"/>
      <c r="IJP206" s="65"/>
      <c r="IJT206" s="65"/>
      <c r="IJX206" s="65"/>
      <c r="IKB206" s="65"/>
      <c r="IKF206" s="65"/>
      <c r="IKJ206" s="65"/>
      <c r="IKN206" s="65"/>
      <c r="IKR206" s="65"/>
      <c r="IKV206" s="65"/>
      <c r="IKZ206" s="65"/>
      <c r="ILD206" s="65"/>
      <c r="ILH206" s="65"/>
      <c r="ILL206" s="65"/>
      <c r="ILP206" s="65"/>
      <c r="ILT206" s="65"/>
      <c r="ILX206" s="65"/>
      <c r="IMB206" s="65"/>
      <c r="IMF206" s="65"/>
      <c r="IMJ206" s="65"/>
      <c r="IMN206" s="65"/>
      <c r="IMR206" s="65"/>
      <c r="IMV206" s="65"/>
      <c r="IMZ206" s="65"/>
      <c r="IND206" s="65"/>
      <c r="INH206" s="65"/>
      <c r="INL206" s="65"/>
      <c r="INP206" s="65"/>
      <c r="INT206" s="65"/>
      <c r="INX206" s="65"/>
      <c r="IOB206" s="65"/>
      <c r="IOF206" s="65"/>
      <c r="IOJ206" s="65"/>
      <c r="ION206" s="65"/>
      <c r="IOR206" s="65"/>
      <c r="IOV206" s="65"/>
      <c r="IOZ206" s="65"/>
      <c r="IPD206" s="65"/>
      <c r="IPH206" s="65"/>
      <c r="IPL206" s="65"/>
      <c r="IPP206" s="65"/>
      <c r="IPT206" s="65"/>
      <c r="IPX206" s="65"/>
      <c r="IQB206" s="65"/>
      <c r="IQF206" s="65"/>
      <c r="IQJ206" s="65"/>
      <c r="IQN206" s="65"/>
      <c r="IQR206" s="65"/>
      <c r="IQV206" s="65"/>
      <c r="IQZ206" s="65"/>
      <c r="IRD206" s="65"/>
      <c r="IRH206" s="65"/>
      <c r="IRL206" s="65"/>
      <c r="IRP206" s="65"/>
      <c r="IRT206" s="65"/>
      <c r="IRX206" s="65"/>
      <c r="ISB206" s="65"/>
      <c r="ISF206" s="65"/>
      <c r="ISJ206" s="65"/>
      <c r="ISN206" s="65"/>
      <c r="ISR206" s="65"/>
      <c r="ISV206" s="65"/>
      <c r="ISZ206" s="65"/>
      <c r="ITD206" s="65"/>
      <c r="ITH206" s="65"/>
      <c r="ITL206" s="65"/>
      <c r="ITP206" s="65"/>
      <c r="ITT206" s="65"/>
      <c r="ITX206" s="65"/>
      <c r="IUB206" s="65"/>
      <c r="IUF206" s="65"/>
      <c r="IUJ206" s="65"/>
      <c r="IUN206" s="65"/>
      <c r="IUR206" s="65"/>
      <c r="IUV206" s="65"/>
      <c r="IUZ206" s="65"/>
      <c r="IVD206" s="65"/>
      <c r="IVH206" s="65"/>
      <c r="IVL206" s="65"/>
      <c r="IVP206" s="65"/>
      <c r="IVT206" s="65"/>
      <c r="IVX206" s="65"/>
      <c r="IWB206" s="65"/>
      <c r="IWF206" s="65"/>
      <c r="IWJ206" s="65"/>
      <c r="IWN206" s="65"/>
      <c r="IWR206" s="65"/>
      <c r="IWV206" s="65"/>
      <c r="IWZ206" s="65"/>
      <c r="IXD206" s="65"/>
      <c r="IXH206" s="65"/>
      <c r="IXL206" s="65"/>
      <c r="IXP206" s="65"/>
      <c r="IXT206" s="65"/>
      <c r="IXX206" s="65"/>
      <c r="IYB206" s="65"/>
      <c r="IYF206" s="65"/>
      <c r="IYJ206" s="65"/>
      <c r="IYN206" s="65"/>
      <c r="IYR206" s="65"/>
      <c r="IYV206" s="65"/>
      <c r="IYZ206" s="65"/>
      <c r="IZD206" s="65"/>
      <c r="IZH206" s="65"/>
      <c r="IZL206" s="65"/>
      <c r="IZP206" s="65"/>
      <c r="IZT206" s="65"/>
      <c r="IZX206" s="65"/>
      <c r="JAB206" s="65"/>
      <c r="JAF206" s="65"/>
      <c r="JAJ206" s="65"/>
      <c r="JAN206" s="65"/>
      <c r="JAR206" s="65"/>
      <c r="JAV206" s="65"/>
      <c r="JAZ206" s="65"/>
      <c r="JBD206" s="65"/>
      <c r="JBH206" s="65"/>
      <c r="JBL206" s="65"/>
      <c r="JBP206" s="65"/>
      <c r="JBT206" s="65"/>
      <c r="JBX206" s="65"/>
      <c r="JCB206" s="65"/>
      <c r="JCF206" s="65"/>
      <c r="JCJ206" s="65"/>
      <c r="JCN206" s="65"/>
      <c r="JCR206" s="65"/>
      <c r="JCV206" s="65"/>
      <c r="JCZ206" s="65"/>
      <c r="JDD206" s="65"/>
      <c r="JDH206" s="65"/>
      <c r="JDL206" s="65"/>
      <c r="JDP206" s="65"/>
      <c r="JDT206" s="65"/>
      <c r="JDX206" s="65"/>
      <c r="JEB206" s="65"/>
      <c r="JEF206" s="65"/>
      <c r="JEJ206" s="65"/>
      <c r="JEN206" s="65"/>
      <c r="JER206" s="65"/>
      <c r="JEV206" s="65"/>
      <c r="JEZ206" s="65"/>
      <c r="JFD206" s="65"/>
      <c r="JFH206" s="65"/>
      <c r="JFL206" s="65"/>
      <c r="JFP206" s="65"/>
      <c r="JFT206" s="65"/>
      <c r="JFX206" s="65"/>
      <c r="JGB206" s="65"/>
      <c r="JGF206" s="65"/>
      <c r="JGJ206" s="65"/>
      <c r="JGN206" s="65"/>
      <c r="JGR206" s="65"/>
      <c r="JGV206" s="65"/>
      <c r="JGZ206" s="65"/>
      <c r="JHD206" s="65"/>
      <c r="JHH206" s="65"/>
      <c r="JHL206" s="65"/>
      <c r="JHP206" s="65"/>
      <c r="JHT206" s="65"/>
      <c r="JHX206" s="65"/>
      <c r="JIB206" s="65"/>
      <c r="JIF206" s="65"/>
      <c r="JIJ206" s="65"/>
      <c r="JIN206" s="65"/>
      <c r="JIR206" s="65"/>
      <c r="JIV206" s="65"/>
      <c r="JIZ206" s="65"/>
      <c r="JJD206" s="65"/>
      <c r="JJH206" s="65"/>
      <c r="JJL206" s="65"/>
      <c r="JJP206" s="65"/>
      <c r="JJT206" s="65"/>
      <c r="JJX206" s="65"/>
      <c r="JKB206" s="65"/>
      <c r="JKF206" s="65"/>
      <c r="JKJ206" s="65"/>
      <c r="JKN206" s="65"/>
      <c r="JKR206" s="65"/>
      <c r="JKV206" s="65"/>
      <c r="JKZ206" s="65"/>
      <c r="JLD206" s="65"/>
      <c r="JLH206" s="65"/>
      <c r="JLL206" s="65"/>
      <c r="JLP206" s="65"/>
      <c r="JLT206" s="65"/>
      <c r="JLX206" s="65"/>
      <c r="JMB206" s="65"/>
      <c r="JMF206" s="65"/>
      <c r="JMJ206" s="65"/>
      <c r="JMN206" s="65"/>
      <c r="JMR206" s="65"/>
      <c r="JMV206" s="65"/>
      <c r="JMZ206" s="65"/>
      <c r="JND206" s="65"/>
      <c r="JNH206" s="65"/>
      <c r="JNL206" s="65"/>
      <c r="JNP206" s="65"/>
      <c r="JNT206" s="65"/>
      <c r="JNX206" s="65"/>
      <c r="JOB206" s="65"/>
      <c r="JOF206" s="65"/>
      <c r="JOJ206" s="65"/>
      <c r="JON206" s="65"/>
      <c r="JOR206" s="65"/>
      <c r="JOV206" s="65"/>
      <c r="JOZ206" s="65"/>
      <c r="JPD206" s="65"/>
      <c r="JPH206" s="65"/>
      <c r="JPL206" s="65"/>
      <c r="JPP206" s="65"/>
      <c r="JPT206" s="65"/>
      <c r="JPX206" s="65"/>
      <c r="JQB206" s="65"/>
      <c r="JQF206" s="65"/>
      <c r="JQJ206" s="65"/>
      <c r="JQN206" s="65"/>
      <c r="JQR206" s="65"/>
      <c r="JQV206" s="65"/>
      <c r="JQZ206" s="65"/>
      <c r="JRD206" s="65"/>
      <c r="JRH206" s="65"/>
      <c r="JRL206" s="65"/>
      <c r="JRP206" s="65"/>
      <c r="JRT206" s="65"/>
      <c r="JRX206" s="65"/>
      <c r="JSB206" s="65"/>
      <c r="JSF206" s="65"/>
      <c r="JSJ206" s="65"/>
      <c r="JSN206" s="65"/>
      <c r="JSR206" s="65"/>
      <c r="JSV206" s="65"/>
      <c r="JSZ206" s="65"/>
      <c r="JTD206" s="65"/>
      <c r="JTH206" s="65"/>
      <c r="JTL206" s="65"/>
      <c r="JTP206" s="65"/>
      <c r="JTT206" s="65"/>
      <c r="JTX206" s="65"/>
      <c r="JUB206" s="65"/>
      <c r="JUF206" s="65"/>
      <c r="JUJ206" s="65"/>
      <c r="JUN206" s="65"/>
      <c r="JUR206" s="65"/>
      <c r="JUV206" s="65"/>
      <c r="JUZ206" s="65"/>
      <c r="JVD206" s="65"/>
      <c r="JVH206" s="65"/>
      <c r="JVL206" s="65"/>
      <c r="JVP206" s="65"/>
      <c r="JVT206" s="65"/>
      <c r="JVX206" s="65"/>
      <c r="JWB206" s="65"/>
      <c r="JWF206" s="65"/>
      <c r="JWJ206" s="65"/>
      <c r="JWN206" s="65"/>
      <c r="JWR206" s="65"/>
      <c r="JWV206" s="65"/>
      <c r="JWZ206" s="65"/>
      <c r="JXD206" s="65"/>
      <c r="JXH206" s="65"/>
      <c r="JXL206" s="65"/>
      <c r="JXP206" s="65"/>
      <c r="JXT206" s="65"/>
      <c r="JXX206" s="65"/>
      <c r="JYB206" s="65"/>
      <c r="JYF206" s="65"/>
      <c r="JYJ206" s="65"/>
      <c r="JYN206" s="65"/>
      <c r="JYR206" s="65"/>
      <c r="JYV206" s="65"/>
      <c r="JYZ206" s="65"/>
      <c r="JZD206" s="65"/>
      <c r="JZH206" s="65"/>
      <c r="JZL206" s="65"/>
      <c r="JZP206" s="65"/>
      <c r="JZT206" s="65"/>
      <c r="JZX206" s="65"/>
      <c r="KAB206" s="65"/>
      <c r="KAF206" s="65"/>
      <c r="KAJ206" s="65"/>
      <c r="KAN206" s="65"/>
      <c r="KAR206" s="65"/>
      <c r="KAV206" s="65"/>
      <c r="KAZ206" s="65"/>
      <c r="KBD206" s="65"/>
      <c r="KBH206" s="65"/>
      <c r="KBL206" s="65"/>
      <c r="KBP206" s="65"/>
      <c r="KBT206" s="65"/>
      <c r="KBX206" s="65"/>
      <c r="KCB206" s="65"/>
      <c r="KCF206" s="65"/>
      <c r="KCJ206" s="65"/>
      <c r="KCN206" s="65"/>
      <c r="KCR206" s="65"/>
      <c r="KCV206" s="65"/>
      <c r="KCZ206" s="65"/>
      <c r="KDD206" s="65"/>
      <c r="KDH206" s="65"/>
      <c r="KDL206" s="65"/>
      <c r="KDP206" s="65"/>
      <c r="KDT206" s="65"/>
      <c r="KDX206" s="65"/>
      <c r="KEB206" s="65"/>
      <c r="KEF206" s="65"/>
      <c r="KEJ206" s="65"/>
      <c r="KEN206" s="65"/>
      <c r="KER206" s="65"/>
      <c r="KEV206" s="65"/>
      <c r="KEZ206" s="65"/>
      <c r="KFD206" s="65"/>
      <c r="KFH206" s="65"/>
      <c r="KFL206" s="65"/>
      <c r="KFP206" s="65"/>
      <c r="KFT206" s="65"/>
      <c r="KFX206" s="65"/>
      <c r="KGB206" s="65"/>
      <c r="KGF206" s="65"/>
      <c r="KGJ206" s="65"/>
      <c r="KGN206" s="65"/>
      <c r="KGR206" s="65"/>
      <c r="KGV206" s="65"/>
      <c r="KGZ206" s="65"/>
      <c r="KHD206" s="65"/>
      <c r="KHH206" s="65"/>
      <c r="KHL206" s="65"/>
      <c r="KHP206" s="65"/>
      <c r="KHT206" s="65"/>
      <c r="KHX206" s="65"/>
      <c r="KIB206" s="65"/>
      <c r="KIF206" s="65"/>
      <c r="KIJ206" s="65"/>
      <c r="KIN206" s="65"/>
      <c r="KIR206" s="65"/>
      <c r="KIV206" s="65"/>
      <c r="KIZ206" s="65"/>
      <c r="KJD206" s="65"/>
      <c r="KJH206" s="65"/>
      <c r="KJL206" s="65"/>
      <c r="KJP206" s="65"/>
      <c r="KJT206" s="65"/>
      <c r="KJX206" s="65"/>
      <c r="KKB206" s="65"/>
      <c r="KKF206" s="65"/>
      <c r="KKJ206" s="65"/>
      <c r="KKN206" s="65"/>
      <c r="KKR206" s="65"/>
      <c r="KKV206" s="65"/>
      <c r="KKZ206" s="65"/>
      <c r="KLD206" s="65"/>
      <c r="KLH206" s="65"/>
      <c r="KLL206" s="65"/>
      <c r="KLP206" s="65"/>
      <c r="KLT206" s="65"/>
      <c r="KLX206" s="65"/>
      <c r="KMB206" s="65"/>
      <c r="KMF206" s="65"/>
      <c r="KMJ206" s="65"/>
      <c r="KMN206" s="65"/>
      <c r="KMR206" s="65"/>
      <c r="KMV206" s="65"/>
      <c r="KMZ206" s="65"/>
      <c r="KND206" s="65"/>
      <c r="KNH206" s="65"/>
      <c r="KNL206" s="65"/>
      <c r="KNP206" s="65"/>
      <c r="KNT206" s="65"/>
      <c r="KNX206" s="65"/>
      <c r="KOB206" s="65"/>
      <c r="KOF206" s="65"/>
      <c r="KOJ206" s="65"/>
      <c r="KON206" s="65"/>
      <c r="KOR206" s="65"/>
      <c r="KOV206" s="65"/>
      <c r="KOZ206" s="65"/>
      <c r="KPD206" s="65"/>
      <c r="KPH206" s="65"/>
      <c r="KPL206" s="65"/>
      <c r="KPP206" s="65"/>
      <c r="KPT206" s="65"/>
      <c r="KPX206" s="65"/>
      <c r="KQB206" s="65"/>
      <c r="KQF206" s="65"/>
      <c r="KQJ206" s="65"/>
      <c r="KQN206" s="65"/>
      <c r="KQR206" s="65"/>
      <c r="KQV206" s="65"/>
      <c r="KQZ206" s="65"/>
      <c r="KRD206" s="65"/>
      <c r="KRH206" s="65"/>
      <c r="KRL206" s="65"/>
      <c r="KRP206" s="65"/>
      <c r="KRT206" s="65"/>
      <c r="KRX206" s="65"/>
      <c r="KSB206" s="65"/>
      <c r="KSF206" s="65"/>
      <c r="KSJ206" s="65"/>
      <c r="KSN206" s="65"/>
      <c r="KSR206" s="65"/>
      <c r="KSV206" s="65"/>
      <c r="KSZ206" s="65"/>
      <c r="KTD206" s="65"/>
      <c r="KTH206" s="65"/>
      <c r="KTL206" s="65"/>
      <c r="KTP206" s="65"/>
      <c r="KTT206" s="65"/>
      <c r="KTX206" s="65"/>
      <c r="KUB206" s="65"/>
      <c r="KUF206" s="65"/>
      <c r="KUJ206" s="65"/>
      <c r="KUN206" s="65"/>
      <c r="KUR206" s="65"/>
      <c r="KUV206" s="65"/>
      <c r="KUZ206" s="65"/>
      <c r="KVD206" s="65"/>
      <c r="KVH206" s="65"/>
      <c r="KVL206" s="65"/>
      <c r="KVP206" s="65"/>
      <c r="KVT206" s="65"/>
      <c r="KVX206" s="65"/>
      <c r="KWB206" s="65"/>
      <c r="KWF206" s="65"/>
      <c r="KWJ206" s="65"/>
      <c r="KWN206" s="65"/>
      <c r="KWR206" s="65"/>
      <c r="KWV206" s="65"/>
      <c r="KWZ206" s="65"/>
      <c r="KXD206" s="65"/>
      <c r="KXH206" s="65"/>
      <c r="KXL206" s="65"/>
      <c r="KXP206" s="65"/>
      <c r="KXT206" s="65"/>
      <c r="KXX206" s="65"/>
      <c r="KYB206" s="65"/>
      <c r="KYF206" s="65"/>
      <c r="KYJ206" s="65"/>
      <c r="KYN206" s="65"/>
      <c r="KYR206" s="65"/>
      <c r="KYV206" s="65"/>
      <c r="KYZ206" s="65"/>
      <c r="KZD206" s="65"/>
      <c r="KZH206" s="65"/>
      <c r="KZL206" s="65"/>
      <c r="KZP206" s="65"/>
      <c r="KZT206" s="65"/>
      <c r="KZX206" s="65"/>
      <c r="LAB206" s="65"/>
      <c r="LAF206" s="65"/>
      <c r="LAJ206" s="65"/>
      <c r="LAN206" s="65"/>
      <c r="LAR206" s="65"/>
      <c r="LAV206" s="65"/>
      <c r="LAZ206" s="65"/>
      <c r="LBD206" s="65"/>
      <c r="LBH206" s="65"/>
      <c r="LBL206" s="65"/>
      <c r="LBP206" s="65"/>
      <c r="LBT206" s="65"/>
      <c r="LBX206" s="65"/>
      <c r="LCB206" s="65"/>
      <c r="LCF206" s="65"/>
      <c r="LCJ206" s="65"/>
      <c r="LCN206" s="65"/>
      <c r="LCR206" s="65"/>
      <c r="LCV206" s="65"/>
      <c r="LCZ206" s="65"/>
      <c r="LDD206" s="65"/>
      <c r="LDH206" s="65"/>
      <c r="LDL206" s="65"/>
      <c r="LDP206" s="65"/>
      <c r="LDT206" s="65"/>
      <c r="LDX206" s="65"/>
      <c r="LEB206" s="65"/>
      <c r="LEF206" s="65"/>
      <c r="LEJ206" s="65"/>
      <c r="LEN206" s="65"/>
      <c r="LER206" s="65"/>
      <c r="LEV206" s="65"/>
      <c r="LEZ206" s="65"/>
      <c r="LFD206" s="65"/>
      <c r="LFH206" s="65"/>
      <c r="LFL206" s="65"/>
      <c r="LFP206" s="65"/>
      <c r="LFT206" s="65"/>
      <c r="LFX206" s="65"/>
      <c r="LGB206" s="65"/>
      <c r="LGF206" s="65"/>
      <c r="LGJ206" s="65"/>
      <c r="LGN206" s="65"/>
      <c r="LGR206" s="65"/>
      <c r="LGV206" s="65"/>
      <c r="LGZ206" s="65"/>
      <c r="LHD206" s="65"/>
      <c r="LHH206" s="65"/>
      <c r="LHL206" s="65"/>
      <c r="LHP206" s="65"/>
      <c r="LHT206" s="65"/>
      <c r="LHX206" s="65"/>
      <c r="LIB206" s="65"/>
      <c r="LIF206" s="65"/>
      <c r="LIJ206" s="65"/>
      <c r="LIN206" s="65"/>
      <c r="LIR206" s="65"/>
      <c r="LIV206" s="65"/>
      <c r="LIZ206" s="65"/>
      <c r="LJD206" s="65"/>
      <c r="LJH206" s="65"/>
      <c r="LJL206" s="65"/>
      <c r="LJP206" s="65"/>
      <c r="LJT206" s="65"/>
      <c r="LJX206" s="65"/>
      <c r="LKB206" s="65"/>
      <c r="LKF206" s="65"/>
      <c r="LKJ206" s="65"/>
      <c r="LKN206" s="65"/>
      <c r="LKR206" s="65"/>
      <c r="LKV206" s="65"/>
      <c r="LKZ206" s="65"/>
      <c r="LLD206" s="65"/>
      <c r="LLH206" s="65"/>
      <c r="LLL206" s="65"/>
      <c r="LLP206" s="65"/>
      <c r="LLT206" s="65"/>
      <c r="LLX206" s="65"/>
      <c r="LMB206" s="65"/>
      <c r="LMF206" s="65"/>
      <c r="LMJ206" s="65"/>
      <c r="LMN206" s="65"/>
      <c r="LMR206" s="65"/>
      <c r="LMV206" s="65"/>
      <c r="LMZ206" s="65"/>
      <c r="LND206" s="65"/>
      <c r="LNH206" s="65"/>
      <c r="LNL206" s="65"/>
      <c r="LNP206" s="65"/>
      <c r="LNT206" s="65"/>
      <c r="LNX206" s="65"/>
      <c r="LOB206" s="65"/>
      <c r="LOF206" s="65"/>
      <c r="LOJ206" s="65"/>
      <c r="LON206" s="65"/>
      <c r="LOR206" s="65"/>
      <c r="LOV206" s="65"/>
      <c r="LOZ206" s="65"/>
      <c r="LPD206" s="65"/>
      <c r="LPH206" s="65"/>
      <c r="LPL206" s="65"/>
      <c r="LPP206" s="65"/>
      <c r="LPT206" s="65"/>
      <c r="LPX206" s="65"/>
      <c r="LQB206" s="65"/>
      <c r="LQF206" s="65"/>
      <c r="LQJ206" s="65"/>
      <c r="LQN206" s="65"/>
      <c r="LQR206" s="65"/>
      <c r="LQV206" s="65"/>
      <c r="LQZ206" s="65"/>
      <c r="LRD206" s="65"/>
      <c r="LRH206" s="65"/>
      <c r="LRL206" s="65"/>
      <c r="LRP206" s="65"/>
      <c r="LRT206" s="65"/>
      <c r="LRX206" s="65"/>
      <c r="LSB206" s="65"/>
      <c r="LSF206" s="65"/>
      <c r="LSJ206" s="65"/>
      <c r="LSN206" s="65"/>
      <c r="LSR206" s="65"/>
      <c r="LSV206" s="65"/>
      <c r="LSZ206" s="65"/>
      <c r="LTD206" s="65"/>
      <c r="LTH206" s="65"/>
      <c r="LTL206" s="65"/>
      <c r="LTP206" s="65"/>
      <c r="LTT206" s="65"/>
      <c r="LTX206" s="65"/>
      <c r="LUB206" s="65"/>
      <c r="LUF206" s="65"/>
      <c r="LUJ206" s="65"/>
      <c r="LUN206" s="65"/>
      <c r="LUR206" s="65"/>
      <c r="LUV206" s="65"/>
      <c r="LUZ206" s="65"/>
      <c r="LVD206" s="65"/>
      <c r="LVH206" s="65"/>
      <c r="LVL206" s="65"/>
      <c r="LVP206" s="65"/>
      <c r="LVT206" s="65"/>
      <c r="LVX206" s="65"/>
      <c r="LWB206" s="65"/>
      <c r="LWF206" s="65"/>
      <c r="LWJ206" s="65"/>
      <c r="LWN206" s="65"/>
      <c r="LWR206" s="65"/>
      <c r="LWV206" s="65"/>
      <c r="LWZ206" s="65"/>
      <c r="LXD206" s="65"/>
      <c r="LXH206" s="65"/>
      <c r="LXL206" s="65"/>
      <c r="LXP206" s="65"/>
      <c r="LXT206" s="65"/>
      <c r="LXX206" s="65"/>
      <c r="LYB206" s="65"/>
      <c r="LYF206" s="65"/>
      <c r="LYJ206" s="65"/>
      <c r="LYN206" s="65"/>
      <c r="LYR206" s="65"/>
      <c r="LYV206" s="65"/>
      <c r="LYZ206" s="65"/>
      <c r="LZD206" s="65"/>
      <c r="LZH206" s="65"/>
      <c r="LZL206" s="65"/>
      <c r="LZP206" s="65"/>
      <c r="LZT206" s="65"/>
      <c r="LZX206" s="65"/>
      <c r="MAB206" s="65"/>
      <c r="MAF206" s="65"/>
      <c r="MAJ206" s="65"/>
      <c r="MAN206" s="65"/>
      <c r="MAR206" s="65"/>
      <c r="MAV206" s="65"/>
      <c r="MAZ206" s="65"/>
      <c r="MBD206" s="65"/>
      <c r="MBH206" s="65"/>
      <c r="MBL206" s="65"/>
      <c r="MBP206" s="65"/>
      <c r="MBT206" s="65"/>
      <c r="MBX206" s="65"/>
      <c r="MCB206" s="65"/>
      <c r="MCF206" s="65"/>
      <c r="MCJ206" s="65"/>
      <c r="MCN206" s="65"/>
      <c r="MCR206" s="65"/>
      <c r="MCV206" s="65"/>
      <c r="MCZ206" s="65"/>
      <c r="MDD206" s="65"/>
      <c r="MDH206" s="65"/>
      <c r="MDL206" s="65"/>
      <c r="MDP206" s="65"/>
      <c r="MDT206" s="65"/>
      <c r="MDX206" s="65"/>
      <c r="MEB206" s="65"/>
      <c r="MEF206" s="65"/>
      <c r="MEJ206" s="65"/>
      <c r="MEN206" s="65"/>
      <c r="MER206" s="65"/>
      <c r="MEV206" s="65"/>
      <c r="MEZ206" s="65"/>
      <c r="MFD206" s="65"/>
      <c r="MFH206" s="65"/>
      <c r="MFL206" s="65"/>
      <c r="MFP206" s="65"/>
      <c r="MFT206" s="65"/>
      <c r="MFX206" s="65"/>
      <c r="MGB206" s="65"/>
      <c r="MGF206" s="65"/>
      <c r="MGJ206" s="65"/>
      <c r="MGN206" s="65"/>
      <c r="MGR206" s="65"/>
      <c r="MGV206" s="65"/>
      <c r="MGZ206" s="65"/>
      <c r="MHD206" s="65"/>
      <c r="MHH206" s="65"/>
      <c r="MHL206" s="65"/>
      <c r="MHP206" s="65"/>
      <c r="MHT206" s="65"/>
      <c r="MHX206" s="65"/>
      <c r="MIB206" s="65"/>
      <c r="MIF206" s="65"/>
      <c r="MIJ206" s="65"/>
      <c r="MIN206" s="65"/>
      <c r="MIR206" s="65"/>
      <c r="MIV206" s="65"/>
      <c r="MIZ206" s="65"/>
      <c r="MJD206" s="65"/>
      <c r="MJH206" s="65"/>
      <c r="MJL206" s="65"/>
      <c r="MJP206" s="65"/>
      <c r="MJT206" s="65"/>
      <c r="MJX206" s="65"/>
      <c r="MKB206" s="65"/>
      <c r="MKF206" s="65"/>
      <c r="MKJ206" s="65"/>
      <c r="MKN206" s="65"/>
      <c r="MKR206" s="65"/>
      <c r="MKV206" s="65"/>
      <c r="MKZ206" s="65"/>
      <c r="MLD206" s="65"/>
      <c r="MLH206" s="65"/>
      <c r="MLL206" s="65"/>
      <c r="MLP206" s="65"/>
      <c r="MLT206" s="65"/>
      <c r="MLX206" s="65"/>
      <c r="MMB206" s="65"/>
      <c r="MMF206" s="65"/>
      <c r="MMJ206" s="65"/>
      <c r="MMN206" s="65"/>
      <c r="MMR206" s="65"/>
      <c r="MMV206" s="65"/>
      <c r="MMZ206" s="65"/>
      <c r="MND206" s="65"/>
      <c r="MNH206" s="65"/>
      <c r="MNL206" s="65"/>
      <c r="MNP206" s="65"/>
      <c r="MNT206" s="65"/>
      <c r="MNX206" s="65"/>
      <c r="MOB206" s="65"/>
      <c r="MOF206" s="65"/>
      <c r="MOJ206" s="65"/>
      <c r="MON206" s="65"/>
      <c r="MOR206" s="65"/>
      <c r="MOV206" s="65"/>
      <c r="MOZ206" s="65"/>
      <c r="MPD206" s="65"/>
      <c r="MPH206" s="65"/>
      <c r="MPL206" s="65"/>
      <c r="MPP206" s="65"/>
      <c r="MPT206" s="65"/>
      <c r="MPX206" s="65"/>
      <c r="MQB206" s="65"/>
      <c r="MQF206" s="65"/>
      <c r="MQJ206" s="65"/>
      <c r="MQN206" s="65"/>
      <c r="MQR206" s="65"/>
      <c r="MQV206" s="65"/>
      <c r="MQZ206" s="65"/>
      <c r="MRD206" s="65"/>
      <c r="MRH206" s="65"/>
      <c r="MRL206" s="65"/>
      <c r="MRP206" s="65"/>
      <c r="MRT206" s="65"/>
      <c r="MRX206" s="65"/>
      <c r="MSB206" s="65"/>
      <c r="MSF206" s="65"/>
      <c r="MSJ206" s="65"/>
      <c r="MSN206" s="65"/>
      <c r="MSR206" s="65"/>
      <c r="MSV206" s="65"/>
      <c r="MSZ206" s="65"/>
      <c r="MTD206" s="65"/>
      <c r="MTH206" s="65"/>
      <c r="MTL206" s="65"/>
      <c r="MTP206" s="65"/>
      <c r="MTT206" s="65"/>
      <c r="MTX206" s="65"/>
      <c r="MUB206" s="65"/>
      <c r="MUF206" s="65"/>
      <c r="MUJ206" s="65"/>
      <c r="MUN206" s="65"/>
      <c r="MUR206" s="65"/>
      <c r="MUV206" s="65"/>
      <c r="MUZ206" s="65"/>
      <c r="MVD206" s="65"/>
      <c r="MVH206" s="65"/>
      <c r="MVL206" s="65"/>
      <c r="MVP206" s="65"/>
      <c r="MVT206" s="65"/>
      <c r="MVX206" s="65"/>
      <c r="MWB206" s="65"/>
      <c r="MWF206" s="65"/>
      <c r="MWJ206" s="65"/>
      <c r="MWN206" s="65"/>
      <c r="MWR206" s="65"/>
      <c r="MWV206" s="65"/>
      <c r="MWZ206" s="65"/>
      <c r="MXD206" s="65"/>
      <c r="MXH206" s="65"/>
      <c r="MXL206" s="65"/>
      <c r="MXP206" s="65"/>
      <c r="MXT206" s="65"/>
      <c r="MXX206" s="65"/>
      <c r="MYB206" s="65"/>
      <c r="MYF206" s="65"/>
      <c r="MYJ206" s="65"/>
      <c r="MYN206" s="65"/>
      <c r="MYR206" s="65"/>
      <c r="MYV206" s="65"/>
      <c r="MYZ206" s="65"/>
      <c r="MZD206" s="65"/>
      <c r="MZH206" s="65"/>
      <c r="MZL206" s="65"/>
      <c r="MZP206" s="65"/>
      <c r="MZT206" s="65"/>
      <c r="MZX206" s="65"/>
      <c r="NAB206" s="65"/>
      <c r="NAF206" s="65"/>
      <c r="NAJ206" s="65"/>
      <c r="NAN206" s="65"/>
      <c r="NAR206" s="65"/>
      <c r="NAV206" s="65"/>
      <c r="NAZ206" s="65"/>
      <c r="NBD206" s="65"/>
      <c r="NBH206" s="65"/>
      <c r="NBL206" s="65"/>
      <c r="NBP206" s="65"/>
      <c r="NBT206" s="65"/>
      <c r="NBX206" s="65"/>
      <c r="NCB206" s="65"/>
      <c r="NCF206" s="65"/>
      <c r="NCJ206" s="65"/>
      <c r="NCN206" s="65"/>
      <c r="NCR206" s="65"/>
      <c r="NCV206" s="65"/>
      <c r="NCZ206" s="65"/>
      <c r="NDD206" s="65"/>
      <c r="NDH206" s="65"/>
      <c r="NDL206" s="65"/>
      <c r="NDP206" s="65"/>
      <c r="NDT206" s="65"/>
      <c r="NDX206" s="65"/>
      <c r="NEB206" s="65"/>
      <c r="NEF206" s="65"/>
      <c r="NEJ206" s="65"/>
      <c r="NEN206" s="65"/>
      <c r="NER206" s="65"/>
      <c r="NEV206" s="65"/>
      <c r="NEZ206" s="65"/>
      <c r="NFD206" s="65"/>
      <c r="NFH206" s="65"/>
      <c r="NFL206" s="65"/>
      <c r="NFP206" s="65"/>
      <c r="NFT206" s="65"/>
      <c r="NFX206" s="65"/>
      <c r="NGB206" s="65"/>
      <c r="NGF206" s="65"/>
      <c r="NGJ206" s="65"/>
      <c r="NGN206" s="65"/>
      <c r="NGR206" s="65"/>
      <c r="NGV206" s="65"/>
      <c r="NGZ206" s="65"/>
      <c r="NHD206" s="65"/>
      <c r="NHH206" s="65"/>
      <c r="NHL206" s="65"/>
      <c r="NHP206" s="65"/>
      <c r="NHT206" s="65"/>
      <c r="NHX206" s="65"/>
      <c r="NIB206" s="65"/>
      <c r="NIF206" s="65"/>
      <c r="NIJ206" s="65"/>
      <c r="NIN206" s="65"/>
      <c r="NIR206" s="65"/>
      <c r="NIV206" s="65"/>
      <c r="NIZ206" s="65"/>
      <c r="NJD206" s="65"/>
      <c r="NJH206" s="65"/>
      <c r="NJL206" s="65"/>
      <c r="NJP206" s="65"/>
      <c r="NJT206" s="65"/>
      <c r="NJX206" s="65"/>
      <c r="NKB206" s="65"/>
      <c r="NKF206" s="65"/>
      <c r="NKJ206" s="65"/>
      <c r="NKN206" s="65"/>
      <c r="NKR206" s="65"/>
      <c r="NKV206" s="65"/>
      <c r="NKZ206" s="65"/>
      <c r="NLD206" s="65"/>
      <c r="NLH206" s="65"/>
      <c r="NLL206" s="65"/>
      <c r="NLP206" s="65"/>
      <c r="NLT206" s="65"/>
      <c r="NLX206" s="65"/>
      <c r="NMB206" s="65"/>
      <c r="NMF206" s="65"/>
      <c r="NMJ206" s="65"/>
      <c r="NMN206" s="65"/>
      <c r="NMR206" s="65"/>
      <c r="NMV206" s="65"/>
      <c r="NMZ206" s="65"/>
      <c r="NND206" s="65"/>
      <c r="NNH206" s="65"/>
      <c r="NNL206" s="65"/>
      <c r="NNP206" s="65"/>
      <c r="NNT206" s="65"/>
      <c r="NNX206" s="65"/>
      <c r="NOB206" s="65"/>
      <c r="NOF206" s="65"/>
      <c r="NOJ206" s="65"/>
      <c r="NON206" s="65"/>
      <c r="NOR206" s="65"/>
      <c r="NOV206" s="65"/>
      <c r="NOZ206" s="65"/>
      <c r="NPD206" s="65"/>
      <c r="NPH206" s="65"/>
      <c r="NPL206" s="65"/>
      <c r="NPP206" s="65"/>
      <c r="NPT206" s="65"/>
      <c r="NPX206" s="65"/>
      <c r="NQB206" s="65"/>
      <c r="NQF206" s="65"/>
      <c r="NQJ206" s="65"/>
      <c r="NQN206" s="65"/>
      <c r="NQR206" s="65"/>
      <c r="NQV206" s="65"/>
      <c r="NQZ206" s="65"/>
      <c r="NRD206" s="65"/>
      <c r="NRH206" s="65"/>
      <c r="NRL206" s="65"/>
      <c r="NRP206" s="65"/>
      <c r="NRT206" s="65"/>
      <c r="NRX206" s="65"/>
      <c r="NSB206" s="65"/>
      <c r="NSF206" s="65"/>
      <c r="NSJ206" s="65"/>
      <c r="NSN206" s="65"/>
      <c r="NSR206" s="65"/>
      <c r="NSV206" s="65"/>
      <c r="NSZ206" s="65"/>
      <c r="NTD206" s="65"/>
      <c r="NTH206" s="65"/>
      <c r="NTL206" s="65"/>
      <c r="NTP206" s="65"/>
      <c r="NTT206" s="65"/>
      <c r="NTX206" s="65"/>
      <c r="NUB206" s="65"/>
      <c r="NUF206" s="65"/>
      <c r="NUJ206" s="65"/>
      <c r="NUN206" s="65"/>
      <c r="NUR206" s="65"/>
      <c r="NUV206" s="65"/>
      <c r="NUZ206" s="65"/>
      <c r="NVD206" s="65"/>
      <c r="NVH206" s="65"/>
      <c r="NVL206" s="65"/>
      <c r="NVP206" s="65"/>
      <c r="NVT206" s="65"/>
      <c r="NVX206" s="65"/>
      <c r="NWB206" s="65"/>
      <c r="NWF206" s="65"/>
      <c r="NWJ206" s="65"/>
      <c r="NWN206" s="65"/>
      <c r="NWR206" s="65"/>
      <c r="NWV206" s="65"/>
      <c r="NWZ206" s="65"/>
      <c r="NXD206" s="65"/>
      <c r="NXH206" s="65"/>
      <c r="NXL206" s="65"/>
      <c r="NXP206" s="65"/>
      <c r="NXT206" s="65"/>
      <c r="NXX206" s="65"/>
      <c r="NYB206" s="65"/>
      <c r="NYF206" s="65"/>
      <c r="NYJ206" s="65"/>
      <c r="NYN206" s="65"/>
      <c r="NYR206" s="65"/>
      <c r="NYV206" s="65"/>
      <c r="NYZ206" s="65"/>
      <c r="NZD206" s="65"/>
      <c r="NZH206" s="65"/>
      <c r="NZL206" s="65"/>
      <c r="NZP206" s="65"/>
      <c r="NZT206" s="65"/>
      <c r="NZX206" s="65"/>
      <c r="OAB206" s="65"/>
      <c r="OAF206" s="65"/>
      <c r="OAJ206" s="65"/>
      <c r="OAN206" s="65"/>
      <c r="OAR206" s="65"/>
      <c r="OAV206" s="65"/>
      <c r="OAZ206" s="65"/>
      <c r="OBD206" s="65"/>
      <c r="OBH206" s="65"/>
      <c r="OBL206" s="65"/>
      <c r="OBP206" s="65"/>
      <c r="OBT206" s="65"/>
      <c r="OBX206" s="65"/>
      <c r="OCB206" s="65"/>
      <c r="OCF206" s="65"/>
      <c r="OCJ206" s="65"/>
      <c r="OCN206" s="65"/>
      <c r="OCR206" s="65"/>
      <c r="OCV206" s="65"/>
      <c r="OCZ206" s="65"/>
      <c r="ODD206" s="65"/>
      <c r="ODH206" s="65"/>
      <c r="ODL206" s="65"/>
      <c r="ODP206" s="65"/>
      <c r="ODT206" s="65"/>
      <c r="ODX206" s="65"/>
      <c r="OEB206" s="65"/>
      <c r="OEF206" s="65"/>
      <c r="OEJ206" s="65"/>
      <c r="OEN206" s="65"/>
      <c r="OER206" s="65"/>
      <c r="OEV206" s="65"/>
      <c r="OEZ206" s="65"/>
      <c r="OFD206" s="65"/>
      <c r="OFH206" s="65"/>
      <c r="OFL206" s="65"/>
      <c r="OFP206" s="65"/>
      <c r="OFT206" s="65"/>
      <c r="OFX206" s="65"/>
      <c r="OGB206" s="65"/>
      <c r="OGF206" s="65"/>
      <c r="OGJ206" s="65"/>
      <c r="OGN206" s="65"/>
      <c r="OGR206" s="65"/>
      <c r="OGV206" s="65"/>
      <c r="OGZ206" s="65"/>
      <c r="OHD206" s="65"/>
      <c r="OHH206" s="65"/>
      <c r="OHL206" s="65"/>
      <c r="OHP206" s="65"/>
      <c r="OHT206" s="65"/>
      <c r="OHX206" s="65"/>
      <c r="OIB206" s="65"/>
      <c r="OIF206" s="65"/>
      <c r="OIJ206" s="65"/>
      <c r="OIN206" s="65"/>
      <c r="OIR206" s="65"/>
      <c r="OIV206" s="65"/>
      <c r="OIZ206" s="65"/>
      <c r="OJD206" s="65"/>
      <c r="OJH206" s="65"/>
      <c r="OJL206" s="65"/>
      <c r="OJP206" s="65"/>
      <c r="OJT206" s="65"/>
      <c r="OJX206" s="65"/>
      <c r="OKB206" s="65"/>
      <c r="OKF206" s="65"/>
      <c r="OKJ206" s="65"/>
      <c r="OKN206" s="65"/>
      <c r="OKR206" s="65"/>
      <c r="OKV206" s="65"/>
      <c r="OKZ206" s="65"/>
      <c r="OLD206" s="65"/>
      <c r="OLH206" s="65"/>
      <c r="OLL206" s="65"/>
      <c r="OLP206" s="65"/>
      <c r="OLT206" s="65"/>
      <c r="OLX206" s="65"/>
      <c r="OMB206" s="65"/>
      <c r="OMF206" s="65"/>
      <c r="OMJ206" s="65"/>
      <c r="OMN206" s="65"/>
      <c r="OMR206" s="65"/>
      <c r="OMV206" s="65"/>
      <c r="OMZ206" s="65"/>
      <c r="OND206" s="65"/>
      <c r="ONH206" s="65"/>
      <c r="ONL206" s="65"/>
      <c r="ONP206" s="65"/>
      <c r="ONT206" s="65"/>
      <c r="ONX206" s="65"/>
      <c r="OOB206" s="65"/>
      <c r="OOF206" s="65"/>
      <c r="OOJ206" s="65"/>
      <c r="OON206" s="65"/>
      <c r="OOR206" s="65"/>
      <c r="OOV206" s="65"/>
      <c r="OOZ206" s="65"/>
      <c r="OPD206" s="65"/>
      <c r="OPH206" s="65"/>
      <c r="OPL206" s="65"/>
      <c r="OPP206" s="65"/>
      <c r="OPT206" s="65"/>
      <c r="OPX206" s="65"/>
      <c r="OQB206" s="65"/>
      <c r="OQF206" s="65"/>
      <c r="OQJ206" s="65"/>
      <c r="OQN206" s="65"/>
      <c r="OQR206" s="65"/>
      <c r="OQV206" s="65"/>
      <c r="OQZ206" s="65"/>
      <c r="ORD206" s="65"/>
      <c r="ORH206" s="65"/>
      <c r="ORL206" s="65"/>
      <c r="ORP206" s="65"/>
      <c r="ORT206" s="65"/>
      <c r="ORX206" s="65"/>
      <c r="OSB206" s="65"/>
      <c r="OSF206" s="65"/>
      <c r="OSJ206" s="65"/>
      <c r="OSN206" s="65"/>
      <c r="OSR206" s="65"/>
      <c r="OSV206" s="65"/>
      <c r="OSZ206" s="65"/>
      <c r="OTD206" s="65"/>
      <c r="OTH206" s="65"/>
      <c r="OTL206" s="65"/>
      <c r="OTP206" s="65"/>
      <c r="OTT206" s="65"/>
      <c r="OTX206" s="65"/>
      <c r="OUB206" s="65"/>
      <c r="OUF206" s="65"/>
      <c r="OUJ206" s="65"/>
      <c r="OUN206" s="65"/>
      <c r="OUR206" s="65"/>
      <c r="OUV206" s="65"/>
      <c r="OUZ206" s="65"/>
      <c r="OVD206" s="65"/>
      <c r="OVH206" s="65"/>
      <c r="OVL206" s="65"/>
      <c r="OVP206" s="65"/>
      <c r="OVT206" s="65"/>
      <c r="OVX206" s="65"/>
      <c r="OWB206" s="65"/>
      <c r="OWF206" s="65"/>
      <c r="OWJ206" s="65"/>
      <c r="OWN206" s="65"/>
      <c r="OWR206" s="65"/>
      <c r="OWV206" s="65"/>
      <c r="OWZ206" s="65"/>
      <c r="OXD206" s="65"/>
      <c r="OXH206" s="65"/>
      <c r="OXL206" s="65"/>
      <c r="OXP206" s="65"/>
      <c r="OXT206" s="65"/>
      <c r="OXX206" s="65"/>
      <c r="OYB206" s="65"/>
      <c r="OYF206" s="65"/>
      <c r="OYJ206" s="65"/>
      <c r="OYN206" s="65"/>
      <c r="OYR206" s="65"/>
      <c r="OYV206" s="65"/>
      <c r="OYZ206" s="65"/>
      <c r="OZD206" s="65"/>
      <c r="OZH206" s="65"/>
      <c r="OZL206" s="65"/>
      <c r="OZP206" s="65"/>
      <c r="OZT206" s="65"/>
      <c r="OZX206" s="65"/>
      <c r="PAB206" s="65"/>
      <c r="PAF206" s="65"/>
      <c r="PAJ206" s="65"/>
      <c r="PAN206" s="65"/>
      <c r="PAR206" s="65"/>
      <c r="PAV206" s="65"/>
      <c r="PAZ206" s="65"/>
      <c r="PBD206" s="65"/>
      <c r="PBH206" s="65"/>
      <c r="PBL206" s="65"/>
      <c r="PBP206" s="65"/>
      <c r="PBT206" s="65"/>
      <c r="PBX206" s="65"/>
      <c r="PCB206" s="65"/>
      <c r="PCF206" s="65"/>
      <c r="PCJ206" s="65"/>
      <c r="PCN206" s="65"/>
      <c r="PCR206" s="65"/>
      <c r="PCV206" s="65"/>
      <c r="PCZ206" s="65"/>
      <c r="PDD206" s="65"/>
      <c r="PDH206" s="65"/>
      <c r="PDL206" s="65"/>
      <c r="PDP206" s="65"/>
      <c r="PDT206" s="65"/>
      <c r="PDX206" s="65"/>
      <c r="PEB206" s="65"/>
      <c r="PEF206" s="65"/>
      <c r="PEJ206" s="65"/>
      <c r="PEN206" s="65"/>
      <c r="PER206" s="65"/>
      <c r="PEV206" s="65"/>
      <c r="PEZ206" s="65"/>
      <c r="PFD206" s="65"/>
      <c r="PFH206" s="65"/>
      <c r="PFL206" s="65"/>
      <c r="PFP206" s="65"/>
      <c r="PFT206" s="65"/>
      <c r="PFX206" s="65"/>
      <c r="PGB206" s="65"/>
      <c r="PGF206" s="65"/>
      <c r="PGJ206" s="65"/>
      <c r="PGN206" s="65"/>
      <c r="PGR206" s="65"/>
      <c r="PGV206" s="65"/>
      <c r="PGZ206" s="65"/>
      <c r="PHD206" s="65"/>
      <c r="PHH206" s="65"/>
      <c r="PHL206" s="65"/>
      <c r="PHP206" s="65"/>
      <c r="PHT206" s="65"/>
      <c r="PHX206" s="65"/>
      <c r="PIB206" s="65"/>
      <c r="PIF206" s="65"/>
      <c r="PIJ206" s="65"/>
      <c r="PIN206" s="65"/>
      <c r="PIR206" s="65"/>
      <c r="PIV206" s="65"/>
      <c r="PIZ206" s="65"/>
      <c r="PJD206" s="65"/>
      <c r="PJH206" s="65"/>
      <c r="PJL206" s="65"/>
      <c r="PJP206" s="65"/>
      <c r="PJT206" s="65"/>
      <c r="PJX206" s="65"/>
      <c r="PKB206" s="65"/>
      <c r="PKF206" s="65"/>
      <c r="PKJ206" s="65"/>
      <c r="PKN206" s="65"/>
      <c r="PKR206" s="65"/>
      <c r="PKV206" s="65"/>
      <c r="PKZ206" s="65"/>
      <c r="PLD206" s="65"/>
      <c r="PLH206" s="65"/>
      <c r="PLL206" s="65"/>
      <c r="PLP206" s="65"/>
      <c r="PLT206" s="65"/>
      <c r="PLX206" s="65"/>
      <c r="PMB206" s="65"/>
      <c r="PMF206" s="65"/>
      <c r="PMJ206" s="65"/>
      <c r="PMN206" s="65"/>
      <c r="PMR206" s="65"/>
      <c r="PMV206" s="65"/>
      <c r="PMZ206" s="65"/>
      <c r="PND206" s="65"/>
      <c r="PNH206" s="65"/>
      <c r="PNL206" s="65"/>
      <c r="PNP206" s="65"/>
      <c r="PNT206" s="65"/>
      <c r="PNX206" s="65"/>
      <c r="POB206" s="65"/>
      <c r="POF206" s="65"/>
      <c r="POJ206" s="65"/>
      <c r="PON206" s="65"/>
      <c r="POR206" s="65"/>
      <c r="POV206" s="65"/>
      <c r="POZ206" s="65"/>
      <c r="PPD206" s="65"/>
      <c r="PPH206" s="65"/>
      <c r="PPL206" s="65"/>
      <c r="PPP206" s="65"/>
      <c r="PPT206" s="65"/>
      <c r="PPX206" s="65"/>
      <c r="PQB206" s="65"/>
      <c r="PQF206" s="65"/>
      <c r="PQJ206" s="65"/>
      <c r="PQN206" s="65"/>
      <c r="PQR206" s="65"/>
      <c r="PQV206" s="65"/>
      <c r="PQZ206" s="65"/>
      <c r="PRD206" s="65"/>
      <c r="PRH206" s="65"/>
      <c r="PRL206" s="65"/>
      <c r="PRP206" s="65"/>
      <c r="PRT206" s="65"/>
      <c r="PRX206" s="65"/>
      <c r="PSB206" s="65"/>
      <c r="PSF206" s="65"/>
      <c r="PSJ206" s="65"/>
      <c r="PSN206" s="65"/>
      <c r="PSR206" s="65"/>
      <c r="PSV206" s="65"/>
      <c r="PSZ206" s="65"/>
      <c r="PTD206" s="65"/>
      <c r="PTH206" s="65"/>
      <c r="PTL206" s="65"/>
      <c r="PTP206" s="65"/>
      <c r="PTT206" s="65"/>
      <c r="PTX206" s="65"/>
      <c r="PUB206" s="65"/>
      <c r="PUF206" s="65"/>
      <c r="PUJ206" s="65"/>
      <c r="PUN206" s="65"/>
      <c r="PUR206" s="65"/>
      <c r="PUV206" s="65"/>
      <c r="PUZ206" s="65"/>
      <c r="PVD206" s="65"/>
      <c r="PVH206" s="65"/>
      <c r="PVL206" s="65"/>
      <c r="PVP206" s="65"/>
      <c r="PVT206" s="65"/>
      <c r="PVX206" s="65"/>
      <c r="PWB206" s="65"/>
      <c r="PWF206" s="65"/>
      <c r="PWJ206" s="65"/>
      <c r="PWN206" s="65"/>
      <c r="PWR206" s="65"/>
      <c r="PWV206" s="65"/>
      <c r="PWZ206" s="65"/>
      <c r="PXD206" s="65"/>
      <c r="PXH206" s="65"/>
      <c r="PXL206" s="65"/>
      <c r="PXP206" s="65"/>
      <c r="PXT206" s="65"/>
      <c r="PXX206" s="65"/>
      <c r="PYB206" s="65"/>
      <c r="PYF206" s="65"/>
      <c r="PYJ206" s="65"/>
      <c r="PYN206" s="65"/>
      <c r="PYR206" s="65"/>
      <c r="PYV206" s="65"/>
      <c r="PYZ206" s="65"/>
      <c r="PZD206" s="65"/>
      <c r="PZH206" s="65"/>
      <c r="PZL206" s="65"/>
      <c r="PZP206" s="65"/>
      <c r="PZT206" s="65"/>
      <c r="PZX206" s="65"/>
      <c r="QAB206" s="65"/>
      <c r="QAF206" s="65"/>
      <c r="QAJ206" s="65"/>
      <c r="QAN206" s="65"/>
      <c r="QAR206" s="65"/>
      <c r="QAV206" s="65"/>
      <c r="QAZ206" s="65"/>
      <c r="QBD206" s="65"/>
      <c r="QBH206" s="65"/>
      <c r="QBL206" s="65"/>
      <c r="QBP206" s="65"/>
      <c r="QBT206" s="65"/>
      <c r="QBX206" s="65"/>
      <c r="QCB206" s="65"/>
      <c r="QCF206" s="65"/>
      <c r="QCJ206" s="65"/>
      <c r="QCN206" s="65"/>
      <c r="QCR206" s="65"/>
      <c r="QCV206" s="65"/>
      <c r="QCZ206" s="65"/>
      <c r="QDD206" s="65"/>
      <c r="QDH206" s="65"/>
      <c r="QDL206" s="65"/>
      <c r="QDP206" s="65"/>
      <c r="QDT206" s="65"/>
      <c r="QDX206" s="65"/>
      <c r="QEB206" s="65"/>
      <c r="QEF206" s="65"/>
      <c r="QEJ206" s="65"/>
      <c r="QEN206" s="65"/>
      <c r="QER206" s="65"/>
      <c r="QEV206" s="65"/>
      <c r="QEZ206" s="65"/>
      <c r="QFD206" s="65"/>
      <c r="QFH206" s="65"/>
      <c r="QFL206" s="65"/>
      <c r="QFP206" s="65"/>
      <c r="QFT206" s="65"/>
      <c r="QFX206" s="65"/>
      <c r="QGB206" s="65"/>
      <c r="QGF206" s="65"/>
      <c r="QGJ206" s="65"/>
      <c r="QGN206" s="65"/>
      <c r="QGR206" s="65"/>
      <c r="QGV206" s="65"/>
      <c r="QGZ206" s="65"/>
      <c r="QHD206" s="65"/>
      <c r="QHH206" s="65"/>
      <c r="QHL206" s="65"/>
      <c r="QHP206" s="65"/>
      <c r="QHT206" s="65"/>
      <c r="QHX206" s="65"/>
      <c r="QIB206" s="65"/>
      <c r="QIF206" s="65"/>
      <c r="QIJ206" s="65"/>
      <c r="QIN206" s="65"/>
      <c r="QIR206" s="65"/>
      <c r="QIV206" s="65"/>
      <c r="QIZ206" s="65"/>
      <c r="QJD206" s="65"/>
      <c r="QJH206" s="65"/>
      <c r="QJL206" s="65"/>
      <c r="QJP206" s="65"/>
      <c r="QJT206" s="65"/>
      <c r="QJX206" s="65"/>
      <c r="QKB206" s="65"/>
      <c r="QKF206" s="65"/>
      <c r="QKJ206" s="65"/>
      <c r="QKN206" s="65"/>
      <c r="QKR206" s="65"/>
      <c r="QKV206" s="65"/>
      <c r="QKZ206" s="65"/>
      <c r="QLD206" s="65"/>
      <c r="QLH206" s="65"/>
      <c r="QLL206" s="65"/>
      <c r="QLP206" s="65"/>
      <c r="QLT206" s="65"/>
      <c r="QLX206" s="65"/>
      <c r="QMB206" s="65"/>
      <c r="QMF206" s="65"/>
      <c r="QMJ206" s="65"/>
      <c r="QMN206" s="65"/>
      <c r="QMR206" s="65"/>
      <c r="QMV206" s="65"/>
      <c r="QMZ206" s="65"/>
      <c r="QND206" s="65"/>
      <c r="QNH206" s="65"/>
      <c r="QNL206" s="65"/>
      <c r="QNP206" s="65"/>
      <c r="QNT206" s="65"/>
      <c r="QNX206" s="65"/>
      <c r="QOB206" s="65"/>
      <c r="QOF206" s="65"/>
      <c r="QOJ206" s="65"/>
      <c r="QON206" s="65"/>
      <c r="QOR206" s="65"/>
      <c r="QOV206" s="65"/>
      <c r="QOZ206" s="65"/>
      <c r="QPD206" s="65"/>
      <c r="QPH206" s="65"/>
      <c r="QPL206" s="65"/>
      <c r="QPP206" s="65"/>
      <c r="QPT206" s="65"/>
      <c r="QPX206" s="65"/>
      <c r="QQB206" s="65"/>
      <c r="QQF206" s="65"/>
      <c r="QQJ206" s="65"/>
      <c r="QQN206" s="65"/>
      <c r="QQR206" s="65"/>
      <c r="QQV206" s="65"/>
      <c r="QQZ206" s="65"/>
      <c r="QRD206" s="65"/>
      <c r="QRH206" s="65"/>
      <c r="QRL206" s="65"/>
      <c r="QRP206" s="65"/>
      <c r="QRT206" s="65"/>
      <c r="QRX206" s="65"/>
      <c r="QSB206" s="65"/>
      <c r="QSF206" s="65"/>
      <c r="QSJ206" s="65"/>
      <c r="QSN206" s="65"/>
      <c r="QSR206" s="65"/>
      <c r="QSV206" s="65"/>
      <c r="QSZ206" s="65"/>
      <c r="QTD206" s="65"/>
      <c r="QTH206" s="65"/>
      <c r="QTL206" s="65"/>
      <c r="QTP206" s="65"/>
      <c r="QTT206" s="65"/>
      <c r="QTX206" s="65"/>
      <c r="QUB206" s="65"/>
      <c r="QUF206" s="65"/>
      <c r="QUJ206" s="65"/>
      <c r="QUN206" s="65"/>
      <c r="QUR206" s="65"/>
      <c r="QUV206" s="65"/>
      <c r="QUZ206" s="65"/>
      <c r="QVD206" s="65"/>
      <c r="QVH206" s="65"/>
      <c r="QVL206" s="65"/>
      <c r="QVP206" s="65"/>
      <c r="QVT206" s="65"/>
      <c r="QVX206" s="65"/>
      <c r="QWB206" s="65"/>
      <c r="QWF206" s="65"/>
      <c r="QWJ206" s="65"/>
      <c r="QWN206" s="65"/>
      <c r="QWR206" s="65"/>
      <c r="QWV206" s="65"/>
      <c r="QWZ206" s="65"/>
      <c r="QXD206" s="65"/>
      <c r="QXH206" s="65"/>
      <c r="QXL206" s="65"/>
      <c r="QXP206" s="65"/>
      <c r="QXT206" s="65"/>
      <c r="QXX206" s="65"/>
      <c r="QYB206" s="65"/>
      <c r="QYF206" s="65"/>
      <c r="QYJ206" s="65"/>
      <c r="QYN206" s="65"/>
      <c r="QYR206" s="65"/>
      <c r="QYV206" s="65"/>
      <c r="QYZ206" s="65"/>
      <c r="QZD206" s="65"/>
      <c r="QZH206" s="65"/>
      <c r="QZL206" s="65"/>
      <c r="QZP206" s="65"/>
      <c r="QZT206" s="65"/>
      <c r="QZX206" s="65"/>
      <c r="RAB206" s="65"/>
      <c r="RAF206" s="65"/>
      <c r="RAJ206" s="65"/>
      <c r="RAN206" s="65"/>
      <c r="RAR206" s="65"/>
      <c r="RAV206" s="65"/>
      <c r="RAZ206" s="65"/>
      <c r="RBD206" s="65"/>
      <c r="RBH206" s="65"/>
      <c r="RBL206" s="65"/>
      <c r="RBP206" s="65"/>
      <c r="RBT206" s="65"/>
      <c r="RBX206" s="65"/>
      <c r="RCB206" s="65"/>
      <c r="RCF206" s="65"/>
      <c r="RCJ206" s="65"/>
      <c r="RCN206" s="65"/>
      <c r="RCR206" s="65"/>
      <c r="RCV206" s="65"/>
      <c r="RCZ206" s="65"/>
      <c r="RDD206" s="65"/>
      <c r="RDH206" s="65"/>
      <c r="RDL206" s="65"/>
      <c r="RDP206" s="65"/>
      <c r="RDT206" s="65"/>
      <c r="RDX206" s="65"/>
      <c r="REB206" s="65"/>
      <c r="REF206" s="65"/>
      <c r="REJ206" s="65"/>
      <c r="REN206" s="65"/>
      <c r="RER206" s="65"/>
      <c r="REV206" s="65"/>
      <c r="REZ206" s="65"/>
      <c r="RFD206" s="65"/>
      <c r="RFH206" s="65"/>
      <c r="RFL206" s="65"/>
      <c r="RFP206" s="65"/>
      <c r="RFT206" s="65"/>
      <c r="RFX206" s="65"/>
      <c r="RGB206" s="65"/>
      <c r="RGF206" s="65"/>
      <c r="RGJ206" s="65"/>
      <c r="RGN206" s="65"/>
      <c r="RGR206" s="65"/>
      <c r="RGV206" s="65"/>
      <c r="RGZ206" s="65"/>
      <c r="RHD206" s="65"/>
      <c r="RHH206" s="65"/>
      <c r="RHL206" s="65"/>
      <c r="RHP206" s="65"/>
      <c r="RHT206" s="65"/>
      <c r="RHX206" s="65"/>
      <c r="RIB206" s="65"/>
      <c r="RIF206" s="65"/>
      <c r="RIJ206" s="65"/>
      <c r="RIN206" s="65"/>
      <c r="RIR206" s="65"/>
      <c r="RIV206" s="65"/>
      <c r="RIZ206" s="65"/>
      <c r="RJD206" s="65"/>
      <c r="RJH206" s="65"/>
      <c r="RJL206" s="65"/>
      <c r="RJP206" s="65"/>
      <c r="RJT206" s="65"/>
      <c r="RJX206" s="65"/>
      <c r="RKB206" s="65"/>
      <c r="RKF206" s="65"/>
      <c r="RKJ206" s="65"/>
      <c r="RKN206" s="65"/>
      <c r="RKR206" s="65"/>
      <c r="RKV206" s="65"/>
      <c r="RKZ206" s="65"/>
      <c r="RLD206" s="65"/>
      <c r="RLH206" s="65"/>
      <c r="RLL206" s="65"/>
      <c r="RLP206" s="65"/>
      <c r="RLT206" s="65"/>
      <c r="RLX206" s="65"/>
      <c r="RMB206" s="65"/>
      <c r="RMF206" s="65"/>
      <c r="RMJ206" s="65"/>
      <c r="RMN206" s="65"/>
      <c r="RMR206" s="65"/>
      <c r="RMV206" s="65"/>
      <c r="RMZ206" s="65"/>
      <c r="RND206" s="65"/>
      <c r="RNH206" s="65"/>
      <c r="RNL206" s="65"/>
      <c r="RNP206" s="65"/>
      <c r="RNT206" s="65"/>
      <c r="RNX206" s="65"/>
      <c r="ROB206" s="65"/>
      <c r="ROF206" s="65"/>
      <c r="ROJ206" s="65"/>
      <c r="RON206" s="65"/>
      <c r="ROR206" s="65"/>
      <c r="ROV206" s="65"/>
      <c r="ROZ206" s="65"/>
      <c r="RPD206" s="65"/>
      <c r="RPH206" s="65"/>
      <c r="RPL206" s="65"/>
      <c r="RPP206" s="65"/>
      <c r="RPT206" s="65"/>
      <c r="RPX206" s="65"/>
      <c r="RQB206" s="65"/>
      <c r="RQF206" s="65"/>
      <c r="RQJ206" s="65"/>
      <c r="RQN206" s="65"/>
      <c r="RQR206" s="65"/>
      <c r="RQV206" s="65"/>
      <c r="RQZ206" s="65"/>
      <c r="RRD206" s="65"/>
      <c r="RRH206" s="65"/>
      <c r="RRL206" s="65"/>
      <c r="RRP206" s="65"/>
      <c r="RRT206" s="65"/>
      <c r="RRX206" s="65"/>
      <c r="RSB206" s="65"/>
      <c r="RSF206" s="65"/>
      <c r="RSJ206" s="65"/>
      <c r="RSN206" s="65"/>
      <c r="RSR206" s="65"/>
      <c r="RSV206" s="65"/>
      <c r="RSZ206" s="65"/>
      <c r="RTD206" s="65"/>
      <c r="RTH206" s="65"/>
      <c r="RTL206" s="65"/>
      <c r="RTP206" s="65"/>
      <c r="RTT206" s="65"/>
      <c r="RTX206" s="65"/>
      <c r="RUB206" s="65"/>
      <c r="RUF206" s="65"/>
      <c r="RUJ206" s="65"/>
      <c r="RUN206" s="65"/>
      <c r="RUR206" s="65"/>
      <c r="RUV206" s="65"/>
      <c r="RUZ206" s="65"/>
      <c r="RVD206" s="65"/>
      <c r="RVH206" s="65"/>
      <c r="RVL206" s="65"/>
      <c r="RVP206" s="65"/>
      <c r="RVT206" s="65"/>
      <c r="RVX206" s="65"/>
      <c r="RWB206" s="65"/>
      <c r="RWF206" s="65"/>
      <c r="RWJ206" s="65"/>
      <c r="RWN206" s="65"/>
      <c r="RWR206" s="65"/>
      <c r="RWV206" s="65"/>
      <c r="RWZ206" s="65"/>
      <c r="RXD206" s="65"/>
      <c r="RXH206" s="65"/>
      <c r="RXL206" s="65"/>
      <c r="RXP206" s="65"/>
      <c r="RXT206" s="65"/>
      <c r="RXX206" s="65"/>
      <c r="RYB206" s="65"/>
      <c r="RYF206" s="65"/>
      <c r="RYJ206" s="65"/>
      <c r="RYN206" s="65"/>
      <c r="RYR206" s="65"/>
      <c r="RYV206" s="65"/>
      <c r="RYZ206" s="65"/>
      <c r="RZD206" s="65"/>
      <c r="RZH206" s="65"/>
      <c r="RZL206" s="65"/>
      <c r="RZP206" s="65"/>
      <c r="RZT206" s="65"/>
      <c r="RZX206" s="65"/>
      <c r="SAB206" s="65"/>
      <c r="SAF206" s="65"/>
      <c r="SAJ206" s="65"/>
      <c r="SAN206" s="65"/>
      <c r="SAR206" s="65"/>
      <c r="SAV206" s="65"/>
      <c r="SAZ206" s="65"/>
      <c r="SBD206" s="65"/>
      <c r="SBH206" s="65"/>
      <c r="SBL206" s="65"/>
      <c r="SBP206" s="65"/>
      <c r="SBT206" s="65"/>
      <c r="SBX206" s="65"/>
      <c r="SCB206" s="65"/>
      <c r="SCF206" s="65"/>
      <c r="SCJ206" s="65"/>
      <c r="SCN206" s="65"/>
      <c r="SCR206" s="65"/>
      <c r="SCV206" s="65"/>
      <c r="SCZ206" s="65"/>
      <c r="SDD206" s="65"/>
      <c r="SDH206" s="65"/>
      <c r="SDL206" s="65"/>
      <c r="SDP206" s="65"/>
      <c r="SDT206" s="65"/>
      <c r="SDX206" s="65"/>
      <c r="SEB206" s="65"/>
      <c r="SEF206" s="65"/>
      <c r="SEJ206" s="65"/>
      <c r="SEN206" s="65"/>
      <c r="SER206" s="65"/>
      <c r="SEV206" s="65"/>
      <c r="SEZ206" s="65"/>
      <c r="SFD206" s="65"/>
      <c r="SFH206" s="65"/>
      <c r="SFL206" s="65"/>
      <c r="SFP206" s="65"/>
      <c r="SFT206" s="65"/>
      <c r="SFX206" s="65"/>
      <c r="SGB206" s="65"/>
      <c r="SGF206" s="65"/>
      <c r="SGJ206" s="65"/>
      <c r="SGN206" s="65"/>
      <c r="SGR206" s="65"/>
      <c r="SGV206" s="65"/>
      <c r="SGZ206" s="65"/>
      <c r="SHD206" s="65"/>
      <c r="SHH206" s="65"/>
      <c r="SHL206" s="65"/>
      <c r="SHP206" s="65"/>
      <c r="SHT206" s="65"/>
      <c r="SHX206" s="65"/>
      <c r="SIB206" s="65"/>
      <c r="SIF206" s="65"/>
      <c r="SIJ206" s="65"/>
      <c r="SIN206" s="65"/>
      <c r="SIR206" s="65"/>
      <c r="SIV206" s="65"/>
      <c r="SIZ206" s="65"/>
      <c r="SJD206" s="65"/>
      <c r="SJH206" s="65"/>
      <c r="SJL206" s="65"/>
      <c r="SJP206" s="65"/>
      <c r="SJT206" s="65"/>
      <c r="SJX206" s="65"/>
      <c r="SKB206" s="65"/>
      <c r="SKF206" s="65"/>
      <c r="SKJ206" s="65"/>
      <c r="SKN206" s="65"/>
      <c r="SKR206" s="65"/>
      <c r="SKV206" s="65"/>
      <c r="SKZ206" s="65"/>
      <c r="SLD206" s="65"/>
      <c r="SLH206" s="65"/>
      <c r="SLL206" s="65"/>
      <c r="SLP206" s="65"/>
      <c r="SLT206" s="65"/>
      <c r="SLX206" s="65"/>
      <c r="SMB206" s="65"/>
      <c r="SMF206" s="65"/>
      <c r="SMJ206" s="65"/>
      <c r="SMN206" s="65"/>
      <c r="SMR206" s="65"/>
      <c r="SMV206" s="65"/>
      <c r="SMZ206" s="65"/>
      <c r="SND206" s="65"/>
      <c r="SNH206" s="65"/>
      <c r="SNL206" s="65"/>
      <c r="SNP206" s="65"/>
      <c r="SNT206" s="65"/>
      <c r="SNX206" s="65"/>
      <c r="SOB206" s="65"/>
      <c r="SOF206" s="65"/>
      <c r="SOJ206" s="65"/>
      <c r="SON206" s="65"/>
      <c r="SOR206" s="65"/>
      <c r="SOV206" s="65"/>
      <c r="SOZ206" s="65"/>
      <c r="SPD206" s="65"/>
      <c r="SPH206" s="65"/>
      <c r="SPL206" s="65"/>
      <c r="SPP206" s="65"/>
      <c r="SPT206" s="65"/>
      <c r="SPX206" s="65"/>
      <c r="SQB206" s="65"/>
      <c r="SQF206" s="65"/>
      <c r="SQJ206" s="65"/>
      <c r="SQN206" s="65"/>
      <c r="SQR206" s="65"/>
      <c r="SQV206" s="65"/>
      <c r="SQZ206" s="65"/>
      <c r="SRD206" s="65"/>
      <c r="SRH206" s="65"/>
      <c r="SRL206" s="65"/>
      <c r="SRP206" s="65"/>
      <c r="SRT206" s="65"/>
      <c r="SRX206" s="65"/>
      <c r="SSB206" s="65"/>
      <c r="SSF206" s="65"/>
      <c r="SSJ206" s="65"/>
      <c r="SSN206" s="65"/>
      <c r="SSR206" s="65"/>
      <c r="SSV206" s="65"/>
      <c r="SSZ206" s="65"/>
      <c r="STD206" s="65"/>
      <c r="STH206" s="65"/>
      <c r="STL206" s="65"/>
      <c r="STP206" s="65"/>
      <c r="STT206" s="65"/>
      <c r="STX206" s="65"/>
      <c r="SUB206" s="65"/>
      <c r="SUF206" s="65"/>
      <c r="SUJ206" s="65"/>
      <c r="SUN206" s="65"/>
      <c r="SUR206" s="65"/>
      <c r="SUV206" s="65"/>
      <c r="SUZ206" s="65"/>
      <c r="SVD206" s="65"/>
      <c r="SVH206" s="65"/>
      <c r="SVL206" s="65"/>
      <c r="SVP206" s="65"/>
      <c r="SVT206" s="65"/>
      <c r="SVX206" s="65"/>
      <c r="SWB206" s="65"/>
      <c r="SWF206" s="65"/>
      <c r="SWJ206" s="65"/>
      <c r="SWN206" s="65"/>
      <c r="SWR206" s="65"/>
      <c r="SWV206" s="65"/>
      <c r="SWZ206" s="65"/>
      <c r="SXD206" s="65"/>
      <c r="SXH206" s="65"/>
      <c r="SXL206" s="65"/>
      <c r="SXP206" s="65"/>
      <c r="SXT206" s="65"/>
      <c r="SXX206" s="65"/>
      <c r="SYB206" s="65"/>
      <c r="SYF206" s="65"/>
      <c r="SYJ206" s="65"/>
      <c r="SYN206" s="65"/>
      <c r="SYR206" s="65"/>
      <c r="SYV206" s="65"/>
      <c r="SYZ206" s="65"/>
      <c r="SZD206" s="65"/>
      <c r="SZH206" s="65"/>
      <c r="SZL206" s="65"/>
      <c r="SZP206" s="65"/>
      <c r="SZT206" s="65"/>
      <c r="SZX206" s="65"/>
      <c r="TAB206" s="65"/>
      <c r="TAF206" s="65"/>
      <c r="TAJ206" s="65"/>
      <c r="TAN206" s="65"/>
      <c r="TAR206" s="65"/>
      <c r="TAV206" s="65"/>
      <c r="TAZ206" s="65"/>
      <c r="TBD206" s="65"/>
      <c r="TBH206" s="65"/>
      <c r="TBL206" s="65"/>
      <c r="TBP206" s="65"/>
      <c r="TBT206" s="65"/>
      <c r="TBX206" s="65"/>
      <c r="TCB206" s="65"/>
      <c r="TCF206" s="65"/>
      <c r="TCJ206" s="65"/>
      <c r="TCN206" s="65"/>
      <c r="TCR206" s="65"/>
      <c r="TCV206" s="65"/>
      <c r="TCZ206" s="65"/>
      <c r="TDD206" s="65"/>
      <c r="TDH206" s="65"/>
      <c r="TDL206" s="65"/>
      <c r="TDP206" s="65"/>
      <c r="TDT206" s="65"/>
      <c r="TDX206" s="65"/>
      <c r="TEB206" s="65"/>
      <c r="TEF206" s="65"/>
      <c r="TEJ206" s="65"/>
      <c r="TEN206" s="65"/>
      <c r="TER206" s="65"/>
      <c r="TEV206" s="65"/>
      <c r="TEZ206" s="65"/>
      <c r="TFD206" s="65"/>
      <c r="TFH206" s="65"/>
      <c r="TFL206" s="65"/>
      <c r="TFP206" s="65"/>
      <c r="TFT206" s="65"/>
      <c r="TFX206" s="65"/>
      <c r="TGB206" s="65"/>
      <c r="TGF206" s="65"/>
      <c r="TGJ206" s="65"/>
      <c r="TGN206" s="65"/>
      <c r="TGR206" s="65"/>
      <c r="TGV206" s="65"/>
      <c r="TGZ206" s="65"/>
      <c r="THD206" s="65"/>
      <c r="THH206" s="65"/>
      <c r="THL206" s="65"/>
      <c r="THP206" s="65"/>
      <c r="THT206" s="65"/>
      <c r="THX206" s="65"/>
      <c r="TIB206" s="65"/>
      <c r="TIF206" s="65"/>
      <c r="TIJ206" s="65"/>
      <c r="TIN206" s="65"/>
      <c r="TIR206" s="65"/>
      <c r="TIV206" s="65"/>
      <c r="TIZ206" s="65"/>
      <c r="TJD206" s="65"/>
      <c r="TJH206" s="65"/>
      <c r="TJL206" s="65"/>
      <c r="TJP206" s="65"/>
      <c r="TJT206" s="65"/>
      <c r="TJX206" s="65"/>
      <c r="TKB206" s="65"/>
      <c r="TKF206" s="65"/>
      <c r="TKJ206" s="65"/>
      <c r="TKN206" s="65"/>
      <c r="TKR206" s="65"/>
      <c r="TKV206" s="65"/>
      <c r="TKZ206" s="65"/>
      <c r="TLD206" s="65"/>
      <c r="TLH206" s="65"/>
      <c r="TLL206" s="65"/>
      <c r="TLP206" s="65"/>
      <c r="TLT206" s="65"/>
      <c r="TLX206" s="65"/>
      <c r="TMB206" s="65"/>
      <c r="TMF206" s="65"/>
      <c r="TMJ206" s="65"/>
      <c r="TMN206" s="65"/>
      <c r="TMR206" s="65"/>
      <c r="TMV206" s="65"/>
      <c r="TMZ206" s="65"/>
      <c r="TND206" s="65"/>
      <c r="TNH206" s="65"/>
      <c r="TNL206" s="65"/>
      <c r="TNP206" s="65"/>
      <c r="TNT206" s="65"/>
      <c r="TNX206" s="65"/>
      <c r="TOB206" s="65"/>
      <c r="TOF206" s="65"/>
      <c r="TOJ206" s="65"/>
      <c r="TON206" s="65"/>
      <c r="TOR206" s="65"/>
      <c r="TOV206" s="65"/>
      <c r="TOZ206" s="65"/>
      <c r="TPD206" s="65"/>
      <c r="TPH206" s="65"/>
      <c r="TPL206" s="65"/>
      <c r="TPP206" s="65"/>
      <c r="TPT206" s="65"/>
      <c r="TPX206" s="65"/>
      <c r="TQB206" s="65"/>
      <c r="TQF206" s="65"/>
      <c r="TQJ206" s="65"/>
      <c r="TQN206" s="65"/>
      <c r="TQR206" s="65"/>
      <c r="TQV206" s="65"/>
      <c r="TQZ206" s="65"/>
      <c r="TRD206" s="65"/>
      <c r="TRH206" s="65"/>
      <c r="TRL206" s="65"/>
      <c r="TRP206" s="65"/>
      <c r="TRT206" s="65"/>
      <c r="TRX206" s="65"/>
      <c r="TSB206" s="65"/>
      <c r="TSF206" s="65"/>
      <c r="TSJ206" s="65"/>
      <c r="TSN206" s="65"/>
      <c r="TSR206" s="65"/>
      <c r="TSV206" s="65"/>
      <c r="TSZ206" s="65"/>
      <c r="TTD206" s="65"/>
      <c r="TTH206" s="65"/>
      <c r="TTL206" s="65"/>
      <c r="TTP206" s="65"/>
      <c r="TTT206" s="65"/>
      <c r="TTX206" s="65"/>
      <c r="TUB206" s="65"/>
      <c r="TUF206" s="65"/>
      <c r="TUJ206" s="65"/>
      <c r="TUN206" s="65"/>
      <c r="TUR206" s="65"/>
      <c r="TUV206" s="65"/>
      <c r="TUZ206" s="65"/>
      <c r="TVD206" s="65"/>
      <c r="TVH206" s="65"/>
      <c r="TVL206" s="65"/>
      <c r="TVP206" s="65"/>
      <c r="TVT206" s="65"/>
      <c r="TVX206" s="65"/>
      <c r="TWB206" s="65"/>
      <c r="TWF206" s="65"/>
      <c r="TWJ206" s="65"/>
      <c r="TWN206" s="65"/>
      <c r="TWR206" s="65"/>
      <c r="TWV206" s="65"/>
      <c r="TWZ206" s="65"/>
      <c r="TXD206" s="65"/>
      <c r="TXH206" s="65"/>
      <c r="TXL206" s="65"/>
      <c r="TXP206" s="65"/>
      <c r="TXT206" s="65"/>
      <c r="TXX206" s="65"/>
      <c r="TYB206" s="65"/>
      <c r="TYF206" s="65"/>
      <c r="TYJ206" s="65"/>
      <c r="TYN206" s="65"/>
      <c r="TYR206" s="65"/>
      <c r="TYV206" s="65"/>
      <c r="TYZ206" s="65"/>
      <c r="TZD206" s="65"/>
      <c r="TZH206" s="65"/>
      <c r="TZL206" s="65"/>
      <c r="TZP206" s="65"/>
      <c r="TZT206" s="65"/>
      <c r="TZX206" s="65"/>
      <c r="UAB206" s="65"/>
      <c r="UAF206" s="65"/>
      <c r="UAJ206" s="65"/>
      <c r="UAN206" s="65"/>
      <c r="UAR206" s="65"/>
      <c r="UAV206" s="65"/>
      <c r="UAZ206" s="65"/>
      <c r="UBD206" s="65"/>
      <c r="UBH206" s="65"/>
      <c r="UBL206" s="65"/>
      <c r="UBP206" s="65"/>
      <c r="UBT206" s="65"/>
      <c r="UBX206" s="65"/>
      <c r="UCB206" s="65"/>
      <c r="UCF206" s="65"/>
      <c r="UCJ206" s="65"/>
      <c r="UCN206" s="65"/>
      <c r="UCR206" s="65"/>
      <c r="UCV206" s="65"/>
      <c r="UCZ206" s="65"/>
      <c r="UDD206" s="65"/>
      <c r="UDH206" s="65"/>
      <c r="UDL206" s="65"/>
      <c r="UDP206" s="65"/>
      <c r="UDT206" s="65"/>
      <c r="UDX206" s="65"/>
      <c r="UEB206" s="65"/>
      <c r="UEF206" s="65"/>
      <c r="UEJ206" s="65"/>
      <c r="UEN206" s="65"/>
      <c r="UER206" s="65"/>
      <c r="UEV206" s="65"/>
      <c r="UEZ206" s="65"/>
      <c r="UFD206" s="65"/>
      <c r="UFH206" s="65"/>
      <c r="UFL206" s="65"/>
      <c r="UFP206" s="65"/>
      <c r="UFT206" s="65"/>
      <c r="UFX206" s="65"/>
      <c r="UGB206" s="65"/>
      <c r="UGF206" s="65"/>
      <c r="UGJ206" s="65"/>
      <c r="UGN206" s="65"/>
      <c r="UGR206" s="65"/>
      <c r="UGV206" s="65"/>
      <c r="UGZ206" s="65"/>
      <c r="UHD206" s="65"/>
      <c r="UHH206" s="65"/>
      <c r="UHL206" s="65"/>
      <c r="UHP206" s="65"/>
      <c r="UHT206" s="65"/>
      <c r="UHX206" s="65"/>
      <c r="UIB206" s="65"/>
      <c r="UIF206" s="65"/>
      <c r="UIJ206" s="65"/>
      <c r="UIN206" s="65"/>
      <c r="UIR206" s="65"/>
      <c r="UIV206" s="65"/>
      <c r="UIZ206" s="65"/>
      <c r="UJD206" s="65"/>
      <c r="UJH206" s="65"/>
      <c r="UJL206" s="65"/>
      <c r="UJP206" s="65"/>
      <c r="UJT206" s="65"/>
      <c r="UJX206" s="65"/>
      <c r="UKB206" s="65"/>
      <c r="UKF206" s="65"/>
      <c r="UKJ206" s="65"/>
      <c r="UKN206" s="65"/>
      <c r="UKR206" s="65"/>
      <c r="UKV206" s="65"/>
      <c r="UKZ206" s="65"/>
      <c r="ULD206" s="65"/>
      <c r="ULH206" s="65"/>
      <c r="ULL206" s="65"/>
      <c r="ULP206" s="65"/>
      <c r="ULT206" s="65"/>
      <c r="ULX206" s="65"/>
      <c r="UMB206" s="65"/>
      <c r="UMF206" s="65"/>
      <c r="UMJ206" s="65"/>
      <c r="UMN206" s="65"/>
      <c r="UMR206" s="65"/>
      <c r="UMV206" s="65"/>
      <c r="UMZ206" s="65"/>
      <c r="UND206" s="65"/>
      <c r="UNH206" s="65"/>
      <c r="UNL206" s="65"/>
      <c r="UNP206" s="65"/>
      <c r="UNT206" s="65"/>
      <c r="UNX206" s="65"/>
      <c r="UOB206" s="65"/>
      <c r="UOF206" s="65"/>
      <c r="UOJ206" s="65"/>
      <c r="UON206" s="65"/>
      <c r="UOR206" s="65"/>
      <c r="UOV206" s="65"/>
      <c r="UOZ206" s="65"/>
      <c r="UPD206" s="65"/>
      <c r="UPH206" s="65"/>
      <c r="UPL206" s="65"/>
      <c r="UPP206" s="65"/>
      <c r="UPT206" s="65"/>
      <c r="UPX206" s="65"/>
      <c r="UQB206" s="65"/>
      <c r="UQF206" s="65"/>
      <c r="UQJ206" s="65"/>
      <c r="UQN206" s="65"/>
      <c r="UQR206" s="65"/>
      <c r="UQV206" s="65"/>
      <c r="UQZ206" s="65"/>
      <c r="URD206" s="65"/>
      <c r="URH206" s="65"/>
      <c r="URL206" s="65"/>
      <c r="URP206" s="65"/>
      <c r="URT206" s="65"/>
      <c r="URX206" s="65"/>
      <c r="USB206" s="65"/>
      <c r="USF206" s="65"/>
      <c r="USJ206" s="65"/>
      <c r="USN206" s="65"/>
      <c r="USR206" s="65"/>
      <c r="USV206" s="65"/>
      <c r="USZ206" s="65"/>
      <c r="UTD206" s="65"/>
      <c r="UTH206" s="65"/>
      <c r="UTL206" s="65"/>
      <c r="UTP206" s="65"/>
      <c r="UTT206" s="65"/>
      <c r="UTX206" s="65"/>
      <c r="UUB206" s="65"/>
      <c r="UUF206" s="65"/>
      <c r="UUJ206" s="65"/>
      <c r="UUN206" s="65"/>
      <c r="UUR206" s="65"/>
      <c r="UUV206" s="65"/>
      <c r="UUZ206" s="65"/>
      <c r="UVD206" s="65"/>
      <c r="UVH206" s="65"/>
      <c r="UVL206" s="65"/>
      <c r="UVP206" s="65"/>
      <c r="UVT206" s="65"/>
      <c r="UVX206" s="65"/>
      <c r="UWB206" s="65"/>
      <c r="UWF206" s="65"/>
      <c r="UWJ206" s="65"/>
      <c r="UWN206" s="65"/>
      <c r="UWR206" s="65"/>
      <c r="UWV206" s="65"/>
      <c r="UWZ206" s="65"/>
      <c r="UXD206" s="65"/>
      <c r="UXH206" s="65"/>
      <c r="UXL206" s="65"/>
      <c r="UXP206" s="65"/>
      <c r="UXT206" s="65"/>
      <c r="UXX206" s="65"/>
      <c r="UYB206" s="65"/>
      <c r="UYF206" s="65"/>
      <c r="UYJ206" s="65"/>
      <c r="UYN206" s="65"/>
      <c r="UYR206" s="65"/>
      <c r="UYV206" s="65"/>
      <c r="UYZ206" s="65"/>
      <c r="UZD206" s="65"/>
      <c r="UZH206" s="65"/>
      <c r="UZL206" s="65"/>
      <c r="UZP206" s="65"/>
      <c r="UZT206" s="65"/>
      <c r="UZX206" s="65"/>
      <c r="VAB206" s="65"/>
      <c r="VAF206" s="65"/>
      <c r="VAJ206" s="65"/>
      <c r="VAN206" s="65"/>
      <c r="VAR206" s="65"/>
      <c r="VAV206" s="65"/>
      <c r="VAZ206" s="65"/>
      <c r="VBD206" s="65"/>
      <c r="VBH206" s="65"/>
      <c r="VBL206" s="65"/>
      <c r="VBP206" s="65"/>
      <c r="VBT206" s="65"/>
      <c r="VBX206" s="65"/>
      <c r="VCB206" s="65"/>
      <c r="VCF206" s="65"/>
      <c r="VCJ206" s="65"/>
      <c r="VCN206" s="65"/>
      <c r="VCR206" s="65"/>
      <c r="VCV206" s="65"/>
      <c r="VCZ206" s="65"/>
      <c r="VDD206" s="65"/>
      <c r="VDH206" s="65"/>
      <c r="VDL206" s="65"/>
      <c r="VDP206" s="65"/>
      <c r="VDT206" s="65"/>
      <c r="VDX206" s="65"/>
      <c r="VEB206" s="65"/>
      <c r="VEF206" s="65"/>
      <c r="VEJ206" s="65"/>
      <c r="VEN206" s="65"/>
      <c r="VER206" s="65"/>
      <c r="VEV206" s="65"/>
      <c r="VEZ206" s="65"/>
      <c r="VFD206" s="65"/>
      <c r="VFH206" s="65"/>
      <c r="VFL206" s="65"/>
      <c r="VFP206" s="65"/>
      <c r="VFT206" s="65"/>
      <c r="VFX206" s="65"/>
      <c r="VGB206" s="65"/>
      <c r="VGF206" s="65"/>
      <c r="VGJ206" s="65"/>
      <c r="VGN206" s="65"/>
      <c r="VGR206" s="65"/>
      <c r="VGV206" s="65"/>
      <c r="VGZ206" s="65"/>
      <c r="VHD206" s="65"/>
      <c r="VHH206" s="65"/>
      <c r="VHL206" s="65"/>
      <c r="VHP206" s="65"/>
      <c r="VHT206" s="65"/>
      <c r="VHX206" s="65"/>
      <c r="VIB206" s="65"/>
      <c r="VIF206" s="65"/>
      <c r="VIJ206" s="65"/>
      <c r="VIN206" s="65"/>
      <c r="VIR206" s="65"/>
      <c r="VIV206" s="65"/>
      <c r="VIZ206" s="65"/>
      <c r="VJD206" s="65"/>
      <c r="VJH206" s="65"/>
      <c r="VJL206" s="65"/>
      <c r="VJP206" s="65"/>
      <c r="VJT206" s="65"/>
      <c r="VJX206" s="65"/>
      <c r="VKB206" s="65"/>
      <c r="VKF206" s="65"/>
      <c r="VKJ206" s="65"/>
      <c r="VKN206" s="65"/>
      <c r="VKR206" s="65"/>
      <c r="VKV206" s="65"/>
      <c r="VKZ206" s="65"/>
      <c r="VLD206" s="65"/>
      <c r="VLH206" s="65"/>
      <c r="VLL206" s="65"/>
      <c r="VLP206" s="65"/>
      <c r="VLT206" s="65"/>
      <c r="VLX206" s="65"/>
      <c r="VMB206" s="65"/>
      <c r="VMF206" s="65"/>
      <c r="VMJ206" s="65"/>
      <c r="VMN206" s="65"/>
      <c r="VMR206" s="65"/>
      <c r="VMV206" s="65"/>
      <c r="VMZ206" s="65"/>
      <c r="VND206" s="65"/>
      <c r="VNH206" s="65"/>
      <c r="VNL206" s="65"/>
      <c r="VNP206" s="65"/>
      <c r="VNT206" s="65"/>
      <c r="VNX206" s="65"/>
      <c r="VOB206" s="65"/>
      <c r="VOF206" s="65"/>
      <c r="VOJ206" s="65"/>
      <c r="VON206" s="65"/>
      <c r="VOR206" s="65"/>
      <c r="VOV206" s="65"/>
      <c r="VOZ206" s="65"/>
      <c r="VPD206" s="65"/>
      <c r="VPH206" s="65"/>
      <c r="VPL206" s="65"/>
      <c r="VPP206" s="65"/>
      <c r="VPT206" s="65"/>
      <c r="VPX206" s="65"/>
      <c r="VQB206" s="65"/>
      <c r="VQF206" s="65"/>
      <c r="VQJ206" s="65"/>
      <c r="VQN206" s="65"/>
      <c r="VQR206" s="65"/>
      <c r="VQV206" s="65"/>
      <c r="VQZ206" s="65"/>
      <c r="VRD206" s="65"/>
      <c r="VRH206" s="65"/>
      <c r="VRL206" s="65"/>
      <c r="VRP206" s="65"/>
      <c r="VRT206" s="65"/>
      <c r="VRX206" s="65"/>
      <c r="VSB206" s="65"/>
      <c r="VSF206" s="65"/>
      <c r="VSJ206" s="65"/>
      <c r="VSN206" s="65"/>
      <c r="VSR206" s="65"/>
      <c r="VSV206" s="65"/>
      <c r="VSZ206" s="65"/>
      <c r="VTD206" s="65"/>
      <c r="VTH206" s="65"/>
      <c r="VTL206" s="65"/>
      <c r="VTP206" s="65"/>
      <c r="VTT206" s="65"/>
      <c r="VTX206" s="65"/>
      <c r="VUB206" s="65"/>
      <c r="VUF206" s="65"/>
      <c r="VUJ206" s="65"/>
      <c r="VUN206" s="65"/>
      <c r="VUR206" s="65"/>
      <c r="VUV206" s="65"/>
      <c r="VUZ206" s="65"/>
      <c r="VVD206" s="65"/>
      <c r="VVH206" s="65"/>
      <c r="VVL206" s="65"/>
      <c r="VVP206" s="65"/>
      <c r="VVT206" s="65"/>
      <c r="VVX206" s="65"/>
      <c r="VWB206" s="65"/>
      <c r="VWF206" s="65"/>
      <c r="VWJ206" s="65"/>
      <c r="VWN206" s="65"/>
      <c r="VWR206" s="65"/>
      <c r="VWV206" s="65"/>
      <c r="VWZ206" s="65"/>
      <c r="VXD206" s="65"/>
      <c r="VXH206" s="65"/>
      <c r="VXL206" s="65"/>
      <c r="VXP206" s="65"/>
      <c r="VXT206" s="65"/>
      <c r="VXX206" s="65"/>
      <c r="VYB206" s="65"/>
      <c r="VYF206" s="65"/>
      <c r="VYJ206" s="65"/>
      <c r="VYN206" s="65"/>
      <c r="VYR206" s="65"/>
      <c r="VYV206" s="65"/>
      <c r="VYZ206" s="65"/>
      <c r="VZD206" s="65"/>
      <c r="VZH206" s="65"/>
      <c r="VZL206" s="65"/>
      <c r="VZP206" s="65"/>
      <c r="VZT206" s="65"/>
      <c r="VZX206" s="65"/>
      <c r="WAB206" s="65"/>
      <c r="WAF206" s="65"/>
      <c r="WAJ206" s="65"/>
      <c r="WAN206" s="65"/>
      <c r="WAR206" s="65"/>
      <c r="WAV206" s="65"/>
      <c r="WAZ206" s="65"/>
      <c r="WBD206" s="65"/>
      <c r="WBH206" s="65"/>
      <c r="WBL206" s="65"/>
      <c r="WBP206" s="65"/>
      <c r="WBT206" s="65"/>
      <c r="WBX206" s="65"/>
      <c r="WCB206" s="65"/>
      <c r="WCF206" s="65"/>
      <c r="WCJ206" s="65"/>
      <c r="WCN206" s="65"/>
      <c r="WCR206" s="65"/>
      <c r="WCV206" s="65"/>
      <c r="WCZ206" s="65"/>
      <c r="WDD206" s="65"/>
      <c r="WDH206" s="65"/>
      <c r="WDL206" s="65"/>
      <c r="WDP206" s="65"/>
      <c r="WDT206" s="65"/>
      <c r="WDX206" s="65"/>
      <c r="WEB206" s="65"/>
      <c r="WEF206" s="65"/>
      <c r="WEJ206" s="65"/>
      <c r="WEN206" s="65"/>
      <c r="WER206" s="65"/>
      <c r="WEV206" s="65"/>
      <c r="WEZ206" s="65"/>
      <c r="WFD206" s="65"/>
      <c r="WFH206" s="65"/>
      <c r="WFL206" s="65"/>
      <c r="WFP206" s="65"/>
      <c r="WFT206" s="65"/>
      <c r="WFX206" s="65"/>
      <c r="WGB206" s="65"/>
      <c r="WGF206" s="65"/>
      <c r="WGJ206" s="65"/>
      <c r="WGN206" s="65"/>
      <c r="WGR206" s="65"/>
      <c r="WGV206" s="65"/>
      <c r="WGZ206" s="65"/>
      <c r="WHD206" s="65"/>
      <c r="WHH206" s="65"/>
      <c r="WHL206" s="65"/>
      <c r="WHP206" s="65"/>
      <c r="WHT206" s="65"/>
      <c r="WHX206" s="65"/>
      <c r="WIB206" s="65"/>
      <c r="WIF206" s="65"/>
      <c r="WIJ206" s="65"/>
      <c r="WIN206" s="65"/>
      <c r="WIR206" s="65"/>
      <c r="WIV206" s="65"/>
      <c r="WIZ206" s="65"/>
      <c r="WJD206" s="65"/>
      <c r="WJH206" s="65"/>
      <c r="WJL206" s="65"/>
      <c r="WJP206" s="65"/>
      <c r="WJT206" s="65"/>
      <c r="WJX206" s="65"/>
      <c r="WKB206" s="65"/>
      <c r="WKF206" s="65"/>
      <c r="WKJ206" s="65"/>
      <c r="WKN206" s="65"/>
      <c r="WKR206" s="65"/>
      <c r="WKV206" s="65"/>
      <c r="WKZ206" s="65"/>
      <c r="WLD206" s="65"/>
      <c r="WLH206" s="65"/>
      <c r="WLL206" s="65"/>
      <c r="WLP206" s="65"/>
      <c r="WLT206" s="65"/>
      <c r="WLX206" s="65"/>
      <c r="WMB206" s="65"/>
      <c r="WMF206" s="65"/>
      <c r="WMJ206" s="65"/>
      <c r="WMN206" s="65"/>
      <c r="WMR206" s="65"/>
      <c r="WMV206" s="65"/>
      <c r="WMZ206" s="65"/>
      <c r="WND206" s="65"/>
      <c r="WNH206" s="65"/>
      <c r="WNL206" s="65"/>
      <c r="WNP206" s="65"/>
      <c r="WNT206" s="65"/>
      <c r="WNX206" s="65"/>
      <c r="WOB206" s="65"/>
      <c r="WOF206" s="65"/>
      <c r="WOJ206" s="65"/>
      <c r="WON206" s="65"/>
      <c r="WOR206" s="65"/>
      <c r="WOV206" s="65"/>
      <c r="WOZ206" s="65"/>
      <c r="WPD206" s="65"/>
      <c r="WPH206" s="65"/>
      <c r="WPL206" s="65"/>
      <c r="WPP206" s="65"/>
      <c r="WPT206" s="65"/>
      <c r="WPX206" s="65"/>
      <c r="WQB206" s="65"/>
      <c r="WQF206" s="65"/>
      <c r="WQJ206" s="65"/>
      <c r="WQN206" s="65"/>
      <c r="WQR206" s="65"/>
      <c r="WQV206" s="65"/>
      <c r="WQZ206" s="65"/>
      <c r="WRD206" s="65"/>
      <c r="WRH206" s="65"/>
      <c r="WRL206" s="65"/>
      <c r="WRP206" s="65"/>
      <c r="WRT206" s="65"/>
      <c r="WRX206" s="65"/>
      <c r="WSB206" s="65"/>
      <c r="WSF206" s="65"/>
      <c r="WSJ206" s="65"/>
      <c r="WSN206" s="65"/>
      <c r="WSR206" s="65"/>
      <c r="WSV206" s="65"/>
      <c r="WSZ206" s="65"/>
      <c r="WTD206" s="65"/>
      <c r="WTH206" s="65"/>
      <c r="WTL206" s="65"/>
      <c r="WTP206" s="65"/>
      <c r="WTT206" s="65"/>
      <c r="WTX206" s="65"/>
      <c r="WUB206" s="65"/>
      <c r="WUF206" s="65"/>
      <c r="WUJ206" s="65"/>
      <c r="WUN206" s="65"/>
      <c r="WUR206" s="65"/>
      <c r="WUV206" s="65"/>
      <c r="WUZ206" s="65"/>
      <c r="WVD206" s="65"/>
      <c r="WVH206" s="65"/>
      <c r="WVL206" s="65"/>
      <c r="WVP206" s="65"/>
      <c r="WVT206" s="65"/>
      <c r="WVX206" s="65"/>
      <c r="WWB206" s="65"/>
      <c r="WWF206" s="65"/>
      <c r="WWJ206" s="65"/>
      <c r="WWN206" s="65"/>
      <c r="WWR206" s="65"/>
      <c r="WWV206" s="65"/>
      <c r="WWZ206" s="65"/>
      <c r="WXD206" s="65"/>
      <c r="WXH206" s="65"/>
      <c r="WXL206" s="65"/>
      <c r="WXP206" s="65"/>
      <c r="WXT206" s="65"/>
      <c r="WXX206" s="65"/>
      <c r="WYB206" s="65"/>
      <c r="WYF206" s="65"/>
      <c r="WYJ206" s="65"/>
      <c r="WYN206" s="65"/>
      <c r="WYR206" s="65"/>
      <c r="WYV206" s="65"/>
      <c r="WYZ206" s="65"/>
      <c r="WZD206" s="65"/>
      <c r="WZH206" s="65"/>
      <c r="WZL206" s="65"/>
      <c r="WZP206" s="65"/>
      <c r="WZT206" s="65"/>
      <c r="WZX206" s="65"/>
      <c r="XAB206" s="65"/>
      <c r="XAF206" s="65"/>
      <c r="XAJ206" s="65"/>
      <c r="XAN206" s="65"/>
      <c r="XAR206" s="65"/>
      <c r="XAV206" s="65"/>
      <c r="XAZ206" s="65"/>
      <c r="XBD206" s="65"/>
      <c r="XBH206" s="65"/>
      <c r="XBL206" s="65"/>
      <c r="XBP206" s="65"/>
      <c r="XBT206" s="65"/>
      <c r="XBX206" s="65"/>
      <c r="XCB206" s="65"/>
      <c r="XCF206" s="65"/>
      <c r="XCJ206" s="65"/>
      <c r="XCN206" s="65"/>
      <c r="XCR206" s="65"/>
      <c r="XCV206" s="65"/>
      <c r="XCZ206" s="65"/>
      <c r="XDD206" s="65"/>
      <c r="XDH206" s="65"/>
      <c r="XDL206" s="65"/>
      <c r="XDP206" s="65"/>
      <c r="XDT206" s="65"/>
      <c r="XDX206" s="65"/>
      <c r="XEB206" s="65"/>
      <c r="XEF206" s="65"/>
      <c r="XEJ206" s="65"/>
      <c r="XEN206" s="65"/>
      <c r="XER206" s="65"/>
      <c r="XEV206" s="65"/>
      <c r="XEZ206" s="65"/>
      <c r="XFD206" s="65"/>
    </row>
  </sheetData>
  <mergeCells count="20">
    <mergeCell ref="A1:O1"/>
    <mergeCell ref="A2:O2"/>
    <mergeCell ref="L4:O4"/>
    <mergeCell ref="I5:J5"/>
    <mergeCell ref="L5:N5"/>
    <mergeCell ref="A203:C203"/>
    <mergeCell ref="A5:A6"/>
    <mergeCell ref="B5:B6"/>
    <mergeCell ref="C5:C6"/>
    <mergeCell ref="D5:D6"/>
    <mergeCell ref="E5:E6"/>
    <mergeCell ref="E197:E200"/>
    <mergeCell ref="F5:F6"/>
    <mergeCell ref="F197:F200"/>
    <mergeCell ref="G5:G6"/>
    <mergeCell ref="H5:H6"/>
    <mergeCell ref="O5:O6"/>
    <mergeCell ref="O115:O116"/>
    <mergeCell ref="O167:O168"/>
    <mergeCell ref="O197:O200"/>
  </mergeCells>
  <hyperlinks>
    <hyperlink ref="A2" location="表5固资汇总!B13" display="评估基准日：2017年10月12日 "/>
  </hyperlinks>
  <pageMargins left="0.707638888888889" right="0.707638888888889" top="0.747916666666667" bottom="0.747916666666667" header="0.313888888888889" footer="0.313888888888889"/>
  <pageSetup paperSize="9" orientation="landscape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opLeftCell="A4" workbookViewId="0">
      <selection activeCell="L18" sqref="L18"/>
    </sheetView>
  </sheetViews>
  <sheetFormatPr defaultColWidth="9" defaultRowHeight="14.25" outlineLevelCol="7"/>
  <cols>
    <col min="3" max="3" width="15.25" customWidth="1"/>
    <col min="4" max="4" width="16" customWidth="1"/>
    <col min="5" max="5" width="11.75" customWidth="1"/>
    <col min="6" max="6" width="13.375" customWidth="1"/>
    <col min="7" max="7" width="14.5" customWidth="1"/>
    <col min="8" max="8" width="17.375" customWidth="1"/>
  </cols>
  <sheetData>
    <row r="1" ht="18.75" spans="1:8">
      <c r="A1" s="42" t="s">
        <v>4</v>
      </c>
      <c r="B1" s="43" t="s">
        <v>131</v>
      </c>
      <c r="C1" s="42" t="s">
        <v>6</v>
      </c>
      <c r="D1" s="42" t="s">
        <v>7</v>
      </c>
      <c r="E1" s="42" t="s">
        <v>132</v>
      </c>
      <c r="F1" s="42" t="s">
        <v>133</v>
      </c>
      <c r="G1" s="42" t="s">
        <v>134</v>
      </c>
      <c r="H1" s="42" t="s">
        <v>13</v>
      </c>
    </row>
    <row r="2" spans="1:8">
      <c r="A2" s="44">
        <v>1</v>
      </c>
      <c r="B2" s="44">
        <v>101</v>
      </c>
      <c r="C2" s="45" t="s">
        <v>135</v>
      </c>
      <c r="D2" s="44" t="s">
        <v>136</v>
      </c>
      <c r="E2" s="43">
        <v>23920</v>
      </c>
      <c r="F2" s="46">
        <v>22724</v>
      </c>
      <c r="G2" s="43" t="s">
        <v>137</v>
      </c>
      <c r="H2" s="43"/>
    </row>
    <row r="3" spans="1:8">
      <c r="A3" s="44">
        <v>2</v>
      </c>
      <c r="B3" s="44">
        <v>157</v>
      </c>
      <c r="C3" s="44" t="s">
        <v>138</v>
      </c>
      <c r="D3" s="44"/>
      <c r="E3" s="43">
        <v>2280</v>
      </c>
      <c r="F3" s="46">
        <v>2166</v>
      </c>
      <c r="G3" s="43" t="s">
        <v>139</v>
      </c>
      <c r="H3" s="43"/>
    </row>
    <row r="4" spans="1:8">
      <c r="A4" s="44">
        <v>3</v>
      </c>
      <c r="B4" s="44">
        <v>175</v>
      </c>
      <c r="C4" s="44" t="s">
        <v>140</v>
      </c>
      <c r="D4" s="47" t="s">
        <v>141</v>
      </c>
      <c r="E4" s="43">
        <v>1460</v>
      </c>
      <c r="F4" s="46">
        <v>1387</v>
      </c>
      <c r="G4" s="43" t="s">
        <v>142</v>
      </c>
      <c r="H4" s="43"/>
    </row>
    <row r="5" spans="1:8">
      <c r="A5" s="44">
        <v>4</v>
      </c>
      <c r="B5" s="44">
        <v>176</v>
      </c>
      <c r="C5" s="44" t="s">
        <v>140</v>
      </c>
      <c r="D5" s="47" t="s">
        <v>141</v>
      </c>
      <c r="E5" s="43">
        <v>1460</v>
      </c>
      <c r="F5" s="46">
        <v>1387</v>
      </c>
      <c r="G5" s="43" t="s">
        <v>142</v>
      </c>
      <c r="H5" s="43"/>
    </row>
    <row r="6" spans="1:8">
      <c r="A6" s="44">
        <v>5</v>
      </c>
      <c r="B6" s="44">
        <v>177</v>
      </c>
      <c r="C6" s="44" t="s">
        <v>140</v>
      </c>
      <c r="D6" s="47" t="s">
        <v>141</v>
      </c>
      <c r="E6" s="43">
        <v>1460</v>
      </c>
      <c r="F6" s="46">
        <v>1387</v>
      </c>
      <c r="G6" s="43" t="s">
        <v>142</v>
      </c>
      <c r="H6" s="43"/>
    </row>
    <row r="7" spans="1:8">
      <c r="A7" s="44">
        <v>6</v>
      </c>
      <c r="B7" s="44">
        <v>178</v>
      </c>
      <c r="C7" s="44" t="s">
        <v>140</v>
      </c>
      <c r="D7" s="47" t="s">
        <v>141</v>
      </c>
      <c r="E7" s="43">
        <v>1460</v>
      </c>
      <c r="F7" s="46">
        <v>1387</v>
      </c>
      <c r="G7" s="43" t="s">
        <v>142</v>
      </c>
      <c r="H7" s="43"/>
    </row>
    <row r="8" spans="1:8">
      <c r="A8" s="44">
        <v>7</v>
      </c>
      <c r="B8" s="44">
        <v>179</v>
      </c>
      <c r="C8" s="44" t="s">
        <v>140</v>
      </c>
      <c r="D8" s="47" t="s">
        <v>143</v>
      </c>
      <c r="E8" s="43">
        <v>2500</v>
      </c>
      <c r="F8" s="46">
        <v>2375</v>
      </c>
      <c r="G8" s="43" t="s">
        <v>144</v>
      </c>
      <c r="H8" s="43"/>
    </row>
    <row r="9" spans="1:8">
      <c r="A9" s="44">
        <v>8</v>
      </c>
      <c r="B9" s="44">
        <v>180</v>
      </c>
      <c r="C9" s="44" t="s">
        <v>140</v>
      </c>
      <c r="D9" s="44" t="s">
        <v>145</v>
      </c>
      <c r="E9" s="43">
        <v>2100</v>
      </c>
      <c r="F9" s="46">
        <v>1995</v>
      </c>
      <c r="G9" s="43" t="s">
        <v>144</v>
      </c>
      <c r="H9" s="43"/>
    </row>
    <row r="10" spans="1:8">
      <c r="A10" s="44">
        <v>9</v>
      </c>
      <c r="B10" s="44">
        <v>185</v>
      </c>
      <c r="C10" s="44" t="s">
        <v>146</v>
      </c>
      <c r="D10" s="44" t="s">
        <v>147</v>
      </c>
      <c r="E10" s="43">
        <v>490</v>
      </c>
      <c r="F10" s="46">
        <v>465.5</v>
      </c>
      <c r="G10" s="43" t="s">
        <v>144</v>
      </c>
      <c r="H10" s="43"/>
    </row>
    <row r="11" spans="1:8">
      <c r="A11" s="44">
        <v>10</v>
      </c>
      <c r="B11" s="44">
        <v>186</v>
      </c>
      <c r="C11" s="44" t="s">
        <v>146</v>
      </c>
      <c r="D11" s="44" t="s">
        <v>147</v>
      </c>
      <c r="E11" s="43">
        <v>490</v>
      </c>
      <c r="F11" s="46">
        <v>465.5</v>
      </c>
      <c r="G11" s="43" t="s">
        <v>144</v>
      </c>
      <c r="H11" s="43"/>
    </row>
    <row r="12" spans="1:8">
      <c r="A12" s="44">
        <v>11</v>
      </c>
      <c r="B12" s="44">
        <v>187</v>
      </c>
      <c r="C12" s="44" t="s">
        <v>146</v>
      </c>
      <c r="D12" s="44" t="s">
        <v>147</v>
      </c>
      <c r="E12" s="43">
        <v>490</v>
      </c>
      <c r="F12" s="46">
        <v>465.5</v>
      </c>
      <c r="G12" s="43" t="s">
        <v>144</v>
      </c>
      <c r="H12" s="43"/>
    </row>
    <row r="13" spans="1:8">
      <c r="A13" s="44">
        <v>12</v>
      </c>
      <c r="B13" s="44">
        <v>188</v>
      </c>
      <c r="C13" s="44" t="s">
        <v>146</v>
      </c>
      <c r="D13" s="44" t="s">
        <v>147</v>
      </c>
      <c r="E13" s="43">
        <v>490</v>
      </c>
      <c r="F13" s="46">
        <v>465.5</v>
      </c>
      <c r="G13" s="43" t="s">
        <v>144</v>
      </c>
      <c r="H13" s="43"/>
    </row>
    <row r="14" spans="1:8">
      <c r="A14" s="44">
        <v>13</v>
      </c>
      <c r="B14" s="44">
        <v>206</v>
      </c>
      <c r="C14" s="44" t="s">
        <v>146</v>
      </c>
      <c r="D14" s="44" t="s">
        <v>148</v>
      </c>
      <c r="E14" s="43">
        <v>290</v>
      </c>
      <c r="F14" s="46">
        <v>275.5</v>
      </c>
      <c r="G14" s="43" t="s">
        <v>144</v>
      </c>
      <c r="H14" s="43"/>
    </row>
    <row r="15" spans="1:8">
      <c r="A15" s="44">
        <v>14</v>
      </c>
      <c r="B15" s="44">
        <v>207</v>
      </c>
      <c r="C15" s="44" t="s">
        <v>146</v>
      </c>
      <c r="D15" s="44" t="s">
        <v>148</v>
      </c>
      <c r="E15" s="43">
        <v>290</v>
      </c>
      <c r="F15" s="46">
        <v>275.5</v>
      </c>
      <c r="G15" s="43" t="s">
        <v>144</v>
      </c>
      <c r="H15" s="43"/>
    </row>
    <row r="16" spans="1:8">
      <c r="A16" s="44">
        <v>15</v>
      </c>
      <c r="B16" s="44">
        <v>245</v>
      </c>
      <c r="C16" s="43" t="s">
        <v>149</v>
      </c>
      <c r="D16" s="43" t="s">
        <v>150</v>
      </c>
      <c r="E16" s="43">
        <v>5551033.71</v>
      </c>
      <c r="F16" s="46">
        <v>5551033.71</v>
      </c>
      <c r="G16" s="43" t="s">
        <v>151</v>
      </c>
      <c r="H16" s="43" t="s">
        <v>152</v>
      </c>
    </row>
    <row r="17" spans="1:8">
      <c r="A17" s="44">
        <v>16</v>
      </c>
      <c r="B17" s="44">
        <v>249</v>
      </c>
      <c r="C17" s="44" t="s">
        <v>153</v>
      </c>
      <c r="D17" s="44" t="s">
        <v>154</v>
      </c>
      <c r="E17" s="43">
        <v>137000</v>
      </c>
      <c r="F17" s="46">
        <v>137000</v>
      </c>
      <c r="G17" s="43" t="s">
        <v>155</v>
      </c>
      <c r="H17" s="43"/>
    </row>
    <row r="18" spans="1:8">
      <c r="A18" s="44">
        <v>17</v>
      </c>
      <c r="B18" s="44">
        <v>268</v>
      </c>
      <c r="C18" s="43" t="s">
        <v>149</v>
      </c>
      <c r="D18" s="44" t="s">
        <v>156</v>
      </c>
      <c r="E18" s="43">
        <v>48084</v>
      </c>
      <c r="F18" s="46">
        <v>48084</v>
      </c>
      <c r="G18" s="43" t="s">
        <v>157</v>
      </c>
      <c r="H18" s="43"/>
    </row>
    <row r="19" spans="1:8">
      <c r="A19" s="44">
        <v>18</v>
      </c>
      <c r="B19" s="44">
        <v>269</v>
      </c>
      <c r="C19" s="43" t="s">
        <v>149</v>
      </c>
      <c r="D19" s="44" t="s">
        <v>158</v>
      </c>
      <c r="E19" s="43">
        <v>22000</v>
      </c>
      <c r="F19" s="46">
        <v>22000</v>
      </c>
      <c r="G19" s="43" t="s">
        <v>157</v>
      </c>
      <c r="H19" s="43"/>
    </row>
    <row r="20" spans="1:8">
      <c r="A20" s="44">
        <v>19</v>
      </c>
      <c r="B20" s="44">
        <v>278</v>
      </c>
      <c r="C20" s="44" t="s">
        <v>159</v>
      </c>
      <c r="D20" s="44" t="s">
        <v>160</v>
      </c>
      <c r="E20" s="43">
        <v>12600</v>
      </c>
      <c r="F20" s="46">
        <v>12600</v>
      </c>
      <c r="G20" s="43" t="s">
        <v>161</v>
      </c>
      <c r="H20" s="43"/>
    </row>
    <row r="21" spans="1:8">
      <c r="A21" s="44">
        <v>20</v>
      </c>
      <c r="B21" s="44">
        <v>123</v>
      </c>
      <c r="C21" s="44" t="s">
        <v>162</v>
      </c>
      <c r="D21" s="44" t="s">
        <v>163</v>
      </c>
      <c r="E21" s="43">
        <v>801780</v>
      </c>
      <c r="F21" s="46">
        <v>544190.23</v>
      </c>
      <c r="G21" s="43" t="s">
        <v>164</v>
      </c>
      <c r="H21" s="43"/>
    </row>
    <row r="22" spans="1:8">
      <c r="A22" s="44">
        <v>21</v>
      </c>
      <c r="B22" s="44">
        <v>167</v>
      </c>
      <c r="C22" s="43" t="s">
        <v>149</v>
      </c>
      <c r="D22" s="44"/>
      <c r="E22" s="43">
        <v>3600</v>
      </c>
      <c r="F22" s="46">
        <v>2787.12</v>
      </c>
      <c r="G22" s="43" t="s">
        <v>165</v>
      </c>
      <c r="H22" s="43"/>
    </row>
    <row r="23" spans="1:8">
      <c r="A23" s="44">
        <v>22</v>
      </c>
      <c r="B23" s="44">
        <v>220</v>
      </c>
      <c r="C23" s="44" t="s">
        <v>166</v>
      </c>
      <c r="D23" s="44" t="s">
        <v>167</v>
      </c>
      <c r="E23" s="43">
        <v>1050</v>
      </c>
      <c r="F23" s="46">
        <v>988</v>
      </c>
      <c r="G23" s="43" t="s">
        <v>168</v>
      </c>
      <c r="H23" s="43"/>
    </row>
    <row r="24" spans="1:8">
      <c r="A24" s="44">
        <v>23</v>
      </c>
      <c r="B24" s="44">
        <v>233</v>
      </c>
      <c r="C24" s="43" t="s">
        <v>149</v>
      </c>
      <c r="D24" s="44" t="s">
        <v>169</v>
      </c>
      <c r="E24" s="43">
        <v>1180</v>
      </c>
      <c r="F24" s="46">
        <v>922.72</v>
      </c>
      <c r="G24" s="43" t="s">
        <v>170</v>
      </c>
      <c r="H24" s="43"/>
    </row>
    <row r="25" spans="1:8">
      <c r="A25" s="44">
        <v>24</v>
      </c>
      <c r="B25" s="44">
        <v>234</v>
      </c>
      <c r="C25" s="43" t="s">
        <v>149</v>
      </c>
      <c r="D25" s="44" t="s">
        <v>169</v>
      </c>
      <c r="E25" s="43">
        <v>1180</v>
      </c>
      <c r="F25" s="46">
        <v>922.72</v>
      </c>
      <c r="G25" s="43" t="s">
        <v>170</v>
      </c>
      <c r="H25" s="43"/>
    </row>
    <row r="26" spans="1:8">
      <c r="A26" s="44">
        <v>25</v>
      </c>
      <c r="B26" s="44">
        <v>242</v>
      </c>
      <c r="C26" s="43" t="s">
        <v>171</v>
      </c>
      <c r="D26" s="44" t="s">
        <v>172</v>
      </c>
      <c r="E26" s="43">
        <v>3300</v>
      </c>
      <c r="F26" s="46">
        <v>2221.56</v>
      </c>
      <c r="G26" s="43" t="s">
        <v>173</v>
      </c>
      <c r="H26" s="43"/>
    </row>
    <row r="27" spans="1:8">
      <c r="A27" s="44">
        <v>26</v>
      </c>
      <c r="B27" s="44">
        <v>244</v>
      </c>
      <c r="C27" s="44" t="s">
        <v>174</v>
      </c>
      <c r="D27" s="44"/>
      <c r="E27" s="43">
        <v>535520</v>
      </c>
      <c r="F27" s="46">
        <v>279220.26</v>
      </c>
      <c r="G27" s="43" t="s">
        <v>151</v>
      </c>
      <c r="H27" s="43"/>
    </row>
    <row r="28" spans="1:8">
      <c r="A28" s="44">
        <v>27</v>
      </c>
      <c r="B28" s="44">
        <v>257</v>
      </c>
      <c r="C28" s="44" t="s">
        <v>175</v>
      </c>
      <c r="D28" s="44" t="s">
        <v>176</v>
      </c>
      <c r="E28" s="43">
        <v>1950</v>
      </c>
      <c r="F28" s="46">
        <v>1694.55</v>
      </c>
      <c r="G28" s="43" t="s">
        <v>177</v>
      </c>
      <c r="H28" s="43"/>
    </row>
    <row r="29" spans="1:8">
      <c r="A29" s="44">
        <v>28</v>
      </c>
      <c r="B29" s="44">
        <v>265</v>
      </c>
      <c r="C29" s="44" t="s">
        <v>175</v>
      </c>
      <c r="D29" s="44" t="s">
        <v>178</v>
      </c>
      <c r="E29" s="43">
        <v>3500</v>
      </c>
      <c r="F29" s="46">
        <v>2709.7</v>
      </c>
      <c r="G29" s="43" t="s">
        <v>179</v>
      </c>
      <c r="H29" s="43"/>
    </row>
    <row r="30" spans="1:8">
      <c r="A30" s="44">
        <v>29</v>
      </c>
      <c r="B30" s="44">
        <v>282</v>
      </c>
      <c r="C30" s="43" t="s">
        <v>149</v>
      </c>
      <c r="D30" s="43" t="s">
        <v>180</v>
      </c>
      <c r="E30" s="43">
        <v>46172</v>
      </c>
      <c r="F30" s="46">
        <v>23746.23</v>
      </c>
      <c r="G30" s="43" t="s">
        <v>181</v>
      </c>
      <c r="H30" s="43"/>
    </row>
    <row r="31" spans="1:8">
      <c r="A31" s="44">
        <v>30</v>
      </c>
      <c r="B31" s="44">
        <v>296</v>
      </c>
      <c r="C31" s="44" t="s">
        <v>182</v>
      </c>
      <c r="D31" s="44"/>
      <c r="E31" s="43">
        <v>2099</v>
      </c>
      <c r="F31" s="46">
        <v>1633.8</v>
      </c>
      <c r="G31" s="43" t="s">
        <v>183</v>
      </c>
      <c r="H31" s="43"/>
    </row>
    <row r="32" spans="1:8">
      <c r="A32" s="44">
        <v>31</v>
      </c>
      <c r="B32" s="44">
        <v>313</v>
      </c>
      <c r="C32" s="43" t="s">
        <v>149</v>
      </c>
      <c r="D32" s="44" t="s">
        <v>169</v>
      </c>
      <c r="E32" s="43">
        <v>1800</v>
      </c>
      <c r="F32" s="46">
        <v>350.28</v>
      </c>
      <c r="G32" s="43" t="s">
        <v>184</v>
      </c>
      <c r="H32" s="43"/>
    </row>
    <row r="33" spans="1:8">
      <c r="A33" s="44">
        <v>32</v>
      </c>
      <c r="B33" s="44">
        <v>166</v>
      </c>
      <c r="C33" s="45" t="s">
        <v>185</v>
      </c>
      <c r="D33" s="47"/>
      <c r="E33" s="43">
        <v>1555</v>
      </c>
      <c r="F33" s="48">
        <v>1477.25</v>
      </c>
      <c r="G33" s="43" t="s">
        <v>144</v>
      </c>
      <c r="H33" s="43"/>
    </row>
    <row r="34" spans="1:8">
      <c r="A34" s="44">
        <v>33</v>
      </c>
      <c r="B34" s="44">
        <v>192</v>
      </c>
      <c r="C34" s="44" t="s">
        <v>146</v>
      </c>
      <c r="D34" s="44" t="s">
        <v>186</v>
      </c>
      <c r="E34" s="43">
        <v>170</v>
      </c>
      <c r="F34" s="48">
        <v>161.5</v>
      </c>
      <c r="G34" s="43" t="s">
        <v>144</v>
      </c>
      <c r="H34" s="43"/>
    </row>
    <row r="35" spans="1:8">
      <c r="A35" s="44">
        <v>34</v>
      </c>
      <c r="B35" s="44">
        <v>193</v>
      </c>
      <c r="C35" s="44" t="s">
        <v>146</v>
      </c>
      <c r="D35" s="44" t="s">
        <v>186</v>
      </c>
      <c r="E35" s="43">
        <v>170</v>
      </c>
      <c r="F35" s="48">
        <v>161.5</v>
      </c>
      <c r="G35" s="43" t="s">
        <v>144</v>
      </c>
      <c r="H35" s="43"/>
    </row>
    <row r="36" spans="1:8">
      <c r="A36" s="44">
        <v>35</v>
      </c>
      <c r="B36" s="44">
        <v>194</v>
      </c>
      <c r="C36" s="44" t="s">
        <v>146</v>
      </c>
      <c r="D36" s="44" t="s">
        <v>186</v>
      </c>
      <c r="E36" s="43">
        <v>170</v>
      </c>
      <c r="F36" s="48">
        <v>161.5</v>
      </c>
      <c r="G36" s="43" t="s">
        <v>144</v>
      </c>
      <c r="H36" s="43"/>
    </row>
    <row r="37" spans="1:8">
      <c r="A37" s="44">
        <v>36</v>
      </c>
      <c r="B37" s="44">
        <v>195</v>
      </c>
      <c r="C37" s="44" t="s">
        <v>146</v>
      </c>
      <c r="D37" s="44" t="s">
        <v>186</v>
      </c>
      <c r="E37" s="43">
        <v>170</v>
      </c>
      <c r="F37" s="48">
        <v>161.5</v>
      </c>
      <c r="G37" s="43" t="s">
        <v>144</v>
      </c>
      <c r="H37" s="43"/>
    </row>
    <row r="38" spans="1:8">
      <c r="A38" s="44">
        <v>37</v>
      </c>
      <c r="B38" s="44">
        <v>196</v>
      </c>
      <c r="C38" s="44" t="s">
        <v>146</v>
      </c>
      <c r="D38" s="44" t="s">
        <v>186</v>
      </c>
      <c r="E38" s="43">
        <v>170</v>
      </c>
      <c r="F38" s="48">
        <v>161.5</v>
      </c>
      <c r="G38" s="43" t="s">
        <v>144</v>
      </c>
      <c r="H38" s="43"/>
    </row>
    <row r="39" spans="1:8">
      <c r="A39" s="44">
        <v>38</v>
      </c>
      <c r="B39" s="44">
        <v>197</v>
      </c>
      <c r="C39" s="44" t="s">
        <v>146</v>
      </c>
      <c r="D39" s="44" t="s">
        <v>186</v>
      </c>
      <c r="E39" s="43">
        <v>170</v>
      </c>
      <c r="F39" s="48">
        <v>161.5</v>
      </c>
      <c r="G39" s="43" t="s">
        <v>144</v>
      </c>
      <c r="H39" s="43"/>
    </row>
    <row r="40" spans="1:8">
      <c r="A40" s="44">
        <v>39</v>
      </c>
      <c r="B40" s="44">
        <v>229</v>
      </c>
      <c r="C40" s="44" t="s">
        <v>146</v>
      </c>
      <c r="D40" s="44" t="s">
        <v>187</v>
      </c>
      <c r="E40" s="49">
        <v>169</v>
      </c>
      <c r="F40" s="48">
        <v>160.55</v>
      </c>
      <c r="G40" s="43" t="s">
        <v>188</v>
      </c>
      <c r="H40" s="43"/>
    </row>
    <row r="41" spans="1:8">
      <c r="A41" s="44">
        <v>40</v>
      </c>
      <c r="B41" s="44">
        <v>230</v>
      </c>
      <c r="C41" s="44" t="s">
        <v>146</v>
      </c>
      <c r="D41" s="44" t="s">
        <v>189</v>
      </c>
      <c r="E41" s="49">
        <v>79</v>
      </c>
      <c r="F41" s="48">
        <v>75.05</v>
      </c>
      <c r="G41" s="43" t="s">
        <v>188</v>
      </c>
      <c r="H41" s="43"/>
    </row>
    <row r="42" spans="1:8">
      <c r="A42" s="44">
        <v>41</v>
      </c>
      <c r="B42" s="44">
        <v>219</v>
      </c>
      <c r="C42" s="44" t="s">
        <v>166</v>
      </c>
      <c r="D42" s="44" t="s">
        <v>190</v>
      </c>
      <c r="E42" s="49">
        <v>2750</v>
      </c>
      <c r="F42" s="48">
        <v>2586.85</v>
      </c>
      <c r="G42" s="43" t="s">
        <v>168</v>
      </c>
      <c r="H42" s="43"/>
    </row>
    <row r="43" spans="1:8">
      <c r="A43" s="44">
        <v>42</v>
      </c>
      <c r="B43" s="44">
        <v>223</v>
      </c>
      <c r="C43" s="44" t="s">
        <v>146</v>
      </c>
      <c r="D43" s="44"/>
      <c r="E43" s="49">
        <v>170</v>
      </c>
      <c r="F43" s="48">
        <v>112.56</v>
      </c>
      <c r="G43" s="43" t="s">
        <v>191</v>
      </c>
      <c r="H43" s="43"/>
    </row>
    <row r="44" spans="1:8">
      <c r="A44" s="44">
        <v>43</v>
      </c>
      <c r="B44" s="44">
        <v>225</v>
      </c>
      <c r="C44" s="44" t="s">
        <v>146</v>
      </c>
      <c r="D44" s="44" t="s">
        <v>192</v>
      </c>
      <c r="E44" s="49">
        <v>380</v>
      </c>
      <c r="F44" s="48">
        <v>252</v>
      </c>
      <c r="G44" s="43" t="s">
        <v>193</v>
      </c>
      <c r="H44" s="43"/>
    </row>
    <row r="45" spans="1:8">
      <c r="A45" s="44">
        <v>44</v>
      </c>
      <c r="B45" s="44">
        <v>226</v>
      </c>
      <c r="C45" s="44" t="s">
        <v>146</v>
      </c>
      <c r="D45" s="44" t="s">
        <v>192</v>
      </c>
      <c r="E45" s="49">
        <v>380</v>
      </c>
      <c r="F45" s="48">
        <v>252</v>
      </c>
      <c r="G45" s="43" t="s">
        <v>193</v>
      </c>
      <c r="H45" s="43"/>
    </row>
    <row r="46" spans="1:8">
      <c r="A46" s="44">
        <v>45</v>
      </c>
      <c r="B46" s="44">
        <v>227</v>
      </c>
      <c r="C46" s="44" t="s">
        <v>146</v>
      </c>
      <c r="D46" s="44" t="s">
        <v>192</v>
      </c>
      <c r="E46" s="49">
        <v>380</v>
      </c>
      <c r="F46" s="48">
        <v>252</v>
      </c>
      <c r="G46" s="43" t="s">
        <v>193</v>
      </c>
      <c r="H46" s="43"/>
    </row>
    <row r="47" spans="1:8">
      <c r="A47" s="44">
        <v>46</v>
      </c>
      <c r="B47" s="44">
        <v>228</v>
      </c>
      <c r="C47" s="44" t="s">
        <v>146</v>
      </c>
      <c r="D47" s="44" t="s">
        <v>194</v>
      </c>
      <c r="E47" s="49">
        <v>200</v>
      </c>
      <c r="F47" s="48">
        <v>132.72</v>
      </c>
      <c r="G47" s="43" t="s">
        <v>193</v>
      </c>
      <c r="H47" s="43"/>
    </row>
    <row r="48" spans="1:8">
      <c r="A48" s="44">
        <v>47</v>
      </c>
      <c r="B48" s="44">
        <v>231</v>
      </c>
      <c r="C48" s="44" t="s">
        <v>195</v>
      </c>
      <c r="D48" s="44"/>
      <c r="E48" s="49">
        <v>3500</v>
      </c>
      <c r="F48" s="48">
        <v>2875.95</v>
      </c>
      <c r="G48" s="43" t="s">
        <v>196</v>
      </c>
      <c r="H48" s="43"/>
    </row>
    <row r="49" spans="1:8">
      <c r="A49" s="44">
        <v>48</v>
      </c>
      <c r="B49" s="44">
        <v>232</v>
      </c>
      <c r="C49" s="44" t="s">
        <v>195</v>
      </c>
      <c r="D49" s="44"/>
      <c r="E49" s="49">
        <v>3500</v>
      </c>
      <c r="F49" s="48">
        <v>2875.95</v>
      </c>
      <c r="G49" s="43" t="s">
        <v>196</v>
      </c>
      <c r="H49" s="43"/>
    </row>
    <row r="50" spans="1:8">
      <c r="A50" s="44">
        <v>49</v>
      </c>
      <c r="B50" s="44">
        <v>238</v>
      </c>
      <c r="C50" s="43" t="s">
        <v>171</v>
      </c>
      <c r="D50" s="44" t="s">
        <v>197</v>
      </c>
      <c r="E50" s="49">
        <v>2350</v>
      </c>
      <c r="F50" s="48">
        <v>1698.71</v>
      </c>
      <c r="G50" s="43" t="s">
        <v>198</v>
      </c>
      <c r="H50" s="43"/>
    </row>
    <row r="51" spans="1:8">
      <c r="A51" s="44">
        <v>50</v>
      </c>
      <c r="B51" s="44">
        <v>259</v>
      </c>
      <c r="C51" s="44" t="s">
        <v>146</v>
      </c>
      <c r="D51" s="44" t="s">
        <v>147</v>
      </c>
      <c r="E51" s="49">
        <v>960</v>
      </c>
      <c r="F51" s="48">
        <v>513</v>
      </c>
      <c r="G51" s="43" t="s">
        <v>199</v>
      </c>
      <c r="H51" s="43"/>
    </row>
    <row r="52" spans="1:8">
      <c r="A52" s="44">
        <v>51</v>
      </c>
      <c r="B52" s="44">
        <v>272</v>
      </c>
      <c r="C52" s="44" t="s">
        <v>146</v>
      </c>
      <c r="D52" s="44" t="s">
        <v>200</v>
      </c>
      <c r="E52" s="49">
        <v>1500</v>
      </c>
      <c r="F52" s="48">
        <v>1102.2</v>
      </c>
      <c r="G52" s="43" t="s">
        <v>201</v>
      </c>
      <c r="H52" s="43"/>
    </row>
    <row r="53" spans="1:8">
      <c r="A53" s="44">
        <v>52</v>
      </c>
      <c r="B53" s="44">
        <v>126</v>
      </c>
      <c r="C53" s="45" t="s">
        <v>202</v>
      </c>
      <c r="D53" s="44" t="s">
        <v>203</v>
      </c>
      <c r="E53" s="49">
        <v>213520</v>
      </c>
      <c r="F53" s="48">
        <v>202844</v>
      </c>
      <c r="G53" s="43" t="s">
        <v>164</v>
      </c>
      <c r="H53" s="43"/>
    </row>
    <row r="54" spans="1:8">
      <c r="A54" s="44">
        <v>53</v>
      </c>
      <c r="B54" s="44">
        <v>127</v>
      </c>
      <c r="C54" s="44" t="s">
        <v>204</v>
      </c>
      <c r="D54" s="44" t="s">
        <v>205</v>
      </c>
      <c r="E54" s="49">
        <v>142499.53</v>
      </c>
      <c r="F54" s="48">
        <v>135374.55</v>
      </c>
      <c r="G54" s="43" t="s">
        <v>164</v>
      </c>
      <c r="H54" s="43" t="s">
        <v>206</v>
      </c>
    </row>
    <row r="55" spans="1:8">
      <c r="A55" s="44">
        <v>54</v>
      </c>
      <c r="B55" s="44">
        <v>128</v>
      </c>
      <c r="C55" s="44" t="s">
        <v>207</v>
      </c>
      <c r="D55" s="44" t="s">
        <v>208</v>
      </c>
      <c r="E55" s="49">
        <v>329796.07</v>
      </c>
      <c r="F55" s="48">
        <v>313306.27</v>
      </c>
      <c r="G55" s="43" t="s">
        <v>164</v>
      </c>
      <c r="H55" s="43"/>
    </row>
    <row r="56" spans="1:8">
      <c r="A56" s="44">
        <v>55</v>
      </c>
      <c r="B56" s="44">
        <v>129</v>
      </c>
      <c r="C56" s="44" t="s">
        <v>209</v>
      </c>
      <c r="D56" s="44" t="s">
        <v>210</v>
      </c>
      <c r="E56" s="49">
        <v>293457.82</v>
      </c>
      <c r="F56" s="48">
        <v>278784.93</v>
      </c>
      <c r="G56" s="43" t="s">
        <v>164</v>
      </c>
      <c r="H56" s="43"/>
    </row>
    <row r="57" spans="1:8">
      <c r="A57" s="44">
        <v>56</v>
      </c>
      <c r="B57" s="44">
        <v>208</v>
      </c>
      <c r="C57" s="44" t="s">
        <v>146</v>
      </c>
      <c r="D57" s="44" t="s">
        <v>148</v>
      </c>
      <c r="E57" s="49">
        <v>290</v>
      </c>
      <c r="F57" s="48">
        <v>275.5</v>
      </c>
      <c r="G57" s="43" t="s">
        <v>144</v>
      </c>
      <c r="H57" s="43"/>
    </row>
    <row r="58" spans="1:8">
      <c r="A58" s="44">
        <v>57</v>
      </c>
      <c r="B58" s="44">
        <v>125</v>
      </c>
      <c r="C58" s="43" t="s">
        <v>211</v>
      </c>
      <c r="D58" s="44" t="s">
        <v>212</v>
      </c>
      <c r="E58" s="49">
        <v>2184262.75</v>
      </c>
      <c r="F58" s="48">
        <v>1467824.4</v>
      </c>
      <c r="G58" s="43" t="s">
        <v>164</v>
      </c>
      <c r="H58" s="43"/>
    </row>
    <row r="59" spans="1:8">
      <c r="A59" s="44">
        <v>58</v>
      </c>
      <c r="B59" s="44">
        <v>239</v>
      </c>
      <c r="C59" s="44" t="s">
        <v>213</v>
      </c>
      <c r="D59" s="44" t="s">
        <v>214</v>
      </c>
      <c r="E59" s="49">
        <v>2089</v>
      </c>
      <c r="F59" s="48">
        <v>1204.5</v>
      </c>
      <c r="G59" s="43" t="s">
        <v>215</v>
      </c>
      <c r="H59" s="43"/>
    </row>
    <row r="60" spans="1:8">
      <c r="A60" s="44">
        <v>59</v>
      </c>
      <c r="B60" s="44">
        <v>273</v>
      </c>
      <c r="C60" s="44" t="s">
        <v>146</v>
      </c>
      <c r="D60" s="44" t="s">
        <v>200</v>
      </c>
      <c r="E60" s="49">
        <v>1500</v>
      </c>
      <c r="F60" s="48">
        <v>1102.2</v>
      </c>
      <c r="G60" s="43" t="s">
        <v>201</v>
      </c>
      <c r="H60" s="43"/>
    </row>
    <row r="61" spans="1:8">
      <c r="A61" s="44">
        <v>60</v>
      </c>
      <c r="B61" s="44">
        <v>281</v>
      </c>
      <c r="C61" s="44" t="s">
        <v>216</v>
      </c>
      <c r="D61" s="50" t="s">
        <v>217</v>
      </c>
      <c r="E61" s="49">
        <v>14000</v>
      </c>
      <c r="F61" s="48">
        <v>9118.2</v>
      </c>
      <c r="G61" s="43" t="s">
        <v>218</v>
      </c>
      <c r="H61" s="43"/>
    </row>
    <row r="62" spans="1:8">
      <c r="A62" s="44">
        <v>61</v>
      </c>
      <c r="B62" s="44">
        <v>131</v>
      </c>
      <c r="C62" s="45" t="s">
        <v>219</v>
      </c>
      <c r="D62" s="44" t="s">
        <v>220</v>
      </c>
      <c r="E62" s="49">
        <v>162500</v>
      </c>
      <c r="F62" s="48">
        <v>154375</v>
      </c>
      <c r="G62" s="43" t="s">
        <v>164</v>
      </c>
      <c r="H62" s="43"/>
    </row>
    <row r="63" spans="1:8">
      <c r="A63" s="44">
        <v>62</v>
      </c>
      <c r="B63" s="44">
        <v>240</v>
      </c>
      <c r="C63" s="44" t="s">
        <v>153</v>
      </c>
      <c r="D63" s="44" t="s">
        <v>221</v>
      </c>
      <c r="E63" s="49">
        <v>5100</v>
      </c>
      <c r="F63" s="48">
        <v>4845</v>
      </c>
      <c r="G63" s="43" t="s">
        <v>222</v>
      </c>
      <c r="H63" s="43"/>
    </row>
    <row r="64" spans="1:8">
      <c r="A64" s="44">
        <v>63</v>
      </c>
      <c r="B64" s="44">
        <v>152</v>
      </c>
      <c r="C64" s="44" t="s">
        <v>223</v>
      </c>
      <c r="D64" s="47"/>
      <c r="E64" s="49">
        <v>6800</v>
      </c>
      <c r="F64" s="48">
        <v>3971.2</v>
      </c>
      <c r="G64" s="43" t="s">
        <v>224</v>
      </c>
      <c r="H64" s="43"/>
    </row>
    <row r="65" spans="1:8">
      <c r="A65" s="44">
        <v>64</v>
      </c>
      <c r="B65" s="44">
        <v>235</v>
      </c>
      <c r="C65" s="44" t="s">
        <v>213</v>
      </c>
      <c r="D65" s="44" t="s">
        <v>225</v>
      </c>
      <c r="E65" s="49">
        <v>1610</v>
      </c>
      <c r="F65" s="48">
        <v>1259.26</v>
      </c>
      <c r="G65" s="43" t="s">
        <v>226</v>
      </c>
      <c r="H65" s="43"/>
    </row>
    <row r="66" spans="1:8">
      <c r="A66" s="44">
        <v>65</v>
      </c>
      <c r="B66" s="44">
        <v>260</v>
      </c>
      <c r="C66" s="44" t="s">
        <v>153</v>
      </c>
      <c r="D66" s="44" t="s">
        <v>227</v>
      </c>
      <c r="E66" s="49">
        <v>30000</v>
      </c>
      <c r="F66" s="48">
        <v>24648</v>
      </c>
      <c r="G66" s="43" t="s">
        <v>228</v>
      </c>
      <c r="H66" s="43"/>
    </row>
    <row r="67" spans="1:8">
      <c r="A67" s="44">
        <v>66</v>
      </c>
      <c r="B67" s="44">
        <v>261</v>
      </c>
      <c r="C67" s="43" t="s">
        <v>171</v>
      </c>
      <c r="D67" s="44" t="s">
        <v>229</v>
      </c>
      <c r="E67" s="49">
        <v>730</v>
      </c>
      <c r="F67" s="48">
        <v>588.03</v>
      </c>
      <c r="G67" s="43" t="s">
        <v>230</v>
      </c>
      <c r="H67" s="43"/>
    </row>
    <row r="68" spans="1:8">
      <c r="A68" s="44">
        <v>67</v>
      </c>
      <c r="B68" s="44">
        <v>274</v>
      </c>
      <c r="C68" s="44" t="s">
        <v>146</v>
      </c>
      <c r="D68" s="44" t="s">
        <v>200</v>
      </c>
      <c r="E68" s="49">
        <v>1500</v>
      </c>
      <c r="F68" s="48">
        <v>1102.2</v>
      </c>
      <c r="G68" s="43" t="s">
        <v>231</v>
      </c>
      <c r="H68" s="43"/>
    </row>
    <row r="69" spans="1:8">
      <c r="A69" s="44">
        <v>68</v>
      </c>
      <c r="B69" s="44">
        <v>275</v>
      </c>
      <c r="C69" s="44" t="s">
        <v>146</v>
      </c>
      <c r="D69" s="44" t="s">
        <v>200</v>
      </c>
      <c r="E69" s="49">
        <v>1500</v>
      </c>
      <c r="F69" s="48">
        <v>1102.2</v>
      </c>
      <c r="G69" s="43" t="s">
        <v>231</v>
      </c>
      <c r="H69" s="43"/>
    </row>
    <row r="70" spans="1:8">
      <c r="A70" s="44">
        <v>69</v>
      </c>
      <c r="B70" s="44">
        <v>276</v>
      </c>
      <c r="C70" s="44" t="s">
        <v>146</v>
      </c>
      <c r="D70" s="45" t="s">
        <v>232</v>
      </c>
      <c r="E70" s="49">
        <v>1790</v>
      </c>
      <c r="F70" s="48">
        <v>1315.16</v>
      </c>
      <c r="G70" s="43" t="s">
        <v>231</v>
      </c>
      <c r="H70" s="43"/>
    </row>
    <row r="71" spans="1:8">
      <c r="A71" s="44">
        <v>70</v>
      </c>
      <c r="B71" s="44">
        <v>280</v>
      </c>
      <c r="C71" s="44" t="s">
        <v>233</v>
      </c>
      <c r="D71" s="44" t="s">
        <v>234</v>
      </c>
      <c r="E71" s="49">
        <v>105652</v>
      </c>
      <c r="F71" s="48">
        <v>75868.77</v>
      </c>
      <c r="G71" s="43" t="s">
        <v>161</v>
      </c>
      <c r="H71" s="43"/>
    </row>
    <row r="72" spans="1:8">
      <c r="A72" s="44">
        <v>71</v>
      </c>
      <c r="B72" s="44">
        <v>298</v>
      </c>
      <c r="C72" s="44" t="s">
        <v>234</v>
      </c>
      <c r="D72" s="44" t="s">
        <v>235</v>
      </c>
      <c r="E72" s="49">
        <v>3360</v>
      </c>
      <c r="F72" s="48">
        <v>1868.2</v>
      </c>
      <c r="G72" s="43" t="s">
        <v>236</v>
      </c>
      <c r="H72" s="43"/>
    </row>
    <row r="73" spans="1:8">
      <c r="A73" s="44">
        <v>72</v>
      </c>
      <c r="B73" s="44">
        <v>299</v>
      </c>
      <c r="C73" s="44" t="s">
        <v>234</v>
      </c>
      <c r="D73" s="44" t="s">
        <v>237</v>
      </c>
      <c r="E73" s="49">
        <v>18920</v>
      </c>
      <c r="F73" s="48">
        <v>10519.6</v>
      </c>
      <c r="G73" s="43" t="s">
        <v>236</v>
      </c>
      <c r="H73" s="43"/>
    </row>
    <row r="74" spans="1:8">
      <c r="A74" s="44">
        <v>73</v>
      </c>
      <c r="B74" s="44">
        <v>165</v>
      </c>
      <c r="C74" s="45" t="s">
        <v>238</v>
      </c>
      <c r="D74" s="44"/>
      <c r="E74" s="49">
        <v>1876</v>
      </c>
      <c r="F74" s="48">
        <v>1782.2</v>
      </c>
      <c r="G74" s="43" t="s">
        <v>239</v>
      </c>
      <c r="H74" s="43"/>
    </row>
    <row r="75" spans="1:8">
      <c r="A75" s="44">
        <v>74</v>
      </c>
      <c r="B75" s="44">
        <v>254</v>
      </c>
      <c r="C75" s="44" t="s">
        <v>146</v>
      </c>
      <c r="D75" s="44" t="s">
        <v>147</v>
      </c>
      <c r="E75" s="49">
        <v>6750</v>
      </c>
      <c r="F75" s="48">
        <v>6412.5</v>
      </c>
      <c r="G75" s="43" t="s">
        <v>240</v>
      </c>
      <c r="H75" s="43"/>
    </row>
    <row r="76" spans="1:8">
      <c r="A76" s="44">
        <v>75</v>
      </c>
      <c r="B76" s="44">
        <v>256</v>
      </c>
      <c r="C76" s="44" t="s">
        <v>153</v>
      </c>
      <c r="D76" s="44" t="s">
        <v>195</v>
      </c>
      <c r="E76" s="49">
        <v>3300</v>
      </c>
      <c r="F76" s="48">
        <v>3135</v>
      </c>
      <c r="G76" s="43" t="s">
        <v>240</v>
      </c>
      <c r="H76" s="43"/>
    </row>
    <row r="77" spans="1:8">
      <c r="A77" s="44">
        <v>76</v>
      </c>
      <c r="B77" s="44">
        <v>168</v>
      </c>
      <c r="C77" s="43" t="s">
        <v>171</v>
      </c>
      <c r="D77" s="44" t="s">
        <v>241</v>
      </c>
      <c r="E77" s="49">
        <v>5000</v>
      </c>
      <c r="F77" s="48">
        <v>4750</v>
      </c>
      <c r="G77" s="43" t="s">
        <v>144</v>
      </c>
      <c r="H77" s="43"/>
    </row>
    <row r="78" spans="1:8">
      <c r="A78" s="44">
        <v>77</v>
      </c>
      <c r="B78" s="44">
        <v>169</v>
      </c>
      <c r="C78" s="43" t="s">
        <v>171</v>
      </c>
      <c r="D78" s="44" t="s">
        <v>241</v>
      </c>
      <c r="E78" s="44">
        <v>5000</v>
      </c>
      <c r="F78" s="48">
        <v>4750</v>
      </c>
      <c r="G78" s="43" t="s">
        <v>144</v>
      </c>
      <c r="H78" s="43"/>
    </row>
    <row r="79" spans="1:8">
      <c r="A79" s="44">
        <v>78</v>
      </c>
      <c r="B79" s="44">
        <v>170</v>
      </c>
      <c r="C79" s="43" t="s">
        <v>171</v>
      </c>
      <c r="D79" s="44" t="s">
        <v>241</v>
      </c>
      <c r="E79" s="44">
        <v>5000</v>
      </c>
      <c r="F79" s="48">
        <v>4750</v>
      </c>
      <c r="G79" s="43" t="s">
        <v>144</v>
      </c>
      <c r="H79" s="43"/>
    </row>
    <row r="80" spans="1:8">
      <c r="A80" s="44">
        <v>79</v>
      </c>
      <c r="B80" s="44">
        <v>171</v>
      </c>
      <c r="C80" s="43" t="s">
        <v>171</v>
      </c>
      <c r="D80" s="44" t="s">
        <v>241</v>
      </c>
      <c r="E80" s="44">
        <v>5000</v>
      </c>
      <c r="F80" s="48">
        <v>4750</v>
      </c>
      <c r="G80" s="43" t="s">
        <v>144</v>
      </c>
      <c r="H80" s="43"/>
    </row>
    <row r="81" spans="1:8">
      <c r="A81" s="44">
        <v>80</v>
      </c>
      <c r="B81" s="44">
        <v>172</v>
      </c>
      <c r="C81" s="43" t="s">
        <v>171</v>
      </c>
      <c r="D81" s="44" t="s">
        <v>241</v>
      </c>
      <c r="E81" s="44">
        <v>5000</v>
      </c>
      <c r="F81" s="48">
        <v>4750</v>
      </c>
      <c r="G81" s="43" t="s">
        <v>144</v>
      </c>
      <c r="H81" s="43"/>
    </row>
    <row r="82" spans="1:8">
      <c r="A82" s="44">
        <v>81</v>
      </c>
      <c r="B82" s="44">
        <v>173</v>
      </c>
      <c r="C82" s="44" t="s">
        <v>242</v>
      </c>
      <c r="D82" s="44" t="s">
        <v>243</v>
      </c>
      <c r="E82" s="44">
        <v>9200</v>
      </c>
      <c r="F82" s="48">
        <v>8740</v>
      </c>
      <c r="G82" s="43" t="s">
        <v>144</v>
      </c>
      <c r="H82" s="43"/>
    </row>
    <row r="83" spans="1:8">
      <c r="A83" s="44">
        <v>82</v>
      </c>
      <c r="B83" s="44">
        <v>174</v>
      </c>
      <c r="C83" s="44" t="s">
        <v>166</v>
      </c>
      <c r="D83" s="44" t="s">
        <v>244</v>
      </c>
      <c r="E83" s="44">
        <v>1320</v>
      </c>
      <c r="F83" s="48">
        <v>1254</v>
      </c>
      <c r="G83" s="43" t="s">
        <v>144</v>
      </c>
      <c r="H83" s="43"/>
    </row>
    <row r="84" spans="1:8">
      <c r="A84" s="44">
        <v>83</v>
      </c>
      <c r="B84" s="44">
        <v>181</v>
      </c>
      <c r="C84" s="44" t="s">
        <v>146</v>
      </c>
      <c r="D84" s="44" t="s">
        <v>147</v>
      </c>
      <c r="E84" s="44">
        <v>490</v>
      </c>
      <c r="F84" s="48">
        <v>465.5</v>
      </c>
      <c r="G84" s="43" t="s">
        <v>144</v>
      </c>
      <c r="H84" s="43"/>
    </row>
    <row r="85" spans="1:8">
      <c r="A85" s="44">
        <v>84</v>
      </c>
      <c r="B85" s="44">
        <v>182</v>
      </c>
      <c r="C85" s="44" t="s">
        <v>146</v>
      </c>
      <c r="D85" s="44" t="s">
        <v>147</v>
      </c>
      <c r="E85" s="44">
        <v>490</v>
      </c>
      <c r="F85" s="48">
        <v>465.5</v>
      </c>
      <c r="G85" s="43" t="s">
        <v>144</v>
      </c>
      <c r="H85" s="43"/>
    </row>
    <row r="86" spans="1:8">
      <c r="A86" s="44">
        <v>85</v>
      </c>
      <c r="B86" s="44">
        <v>183</v>
      </c>
      <c r="C86" s="44" t="s">
        <v>146</v>
      </c>
      <c r="D86" s="44" t="s">
        <v>147</v>
      </c>
      <c r="E86" s="44">
        <v>490</v>
      </c>
      <c r="F86" s="48">
        <v>465.5</v>
      </c>
      <c r="G86" s="43" t="s">
        <v>144</v>
      </c>
      <c r="H86" s="43"/>
    </row>
    <row r="87" spans="1:8">
      <c r="A87" s="44">
        <v>86</v>
      </c>
      <c r="B87" s="44">
        <v>184</v>
      </c>
      <c r="C87" s="44" t="s">
        <v>146</v>
      </c>
      <c r="D87" s="44" t="s">
        <v>147</v>
      </c>
      <c r="E87" s="44">
        <v>490</v>
      </c>
      <c r="F87" s="48">
        <v>465.5</v>
      </c>
      <c r="G87" s="43" t="s">
        <v>144</v>
      </c>
      <c r="H87" s="43"/>
    </row>
    <row r="88" spans="1:8">
      <c r="A88" s="44">
        <v>87</v>
      </c>
      <c r="B88" s="44">
        <v>189</v>
      </c>
      <c r="C88" s="44" t="s">
        <v>146</v>
      </c>
      <c r="D88" s="44" t="s">
        <v>147</v>
      </c>
      <c r="E88" s="44">
        <v>490</v>
      </c>
      <c r="F88" s="48">
        <v>465.5</v>
      </c>
      <c r="G88" s="43" t="s">
        <v>144</v>
      </c>
      <c r="H88" s="43"/>
    </row>
    <row r="89" spans="1:8">
      <c r="A89" s="44">
        <v>88</v>
      </c>
      <c r="B89" s="44">
        <v>190</v>
      </c>
      <c r="C89" s="44" t="s">
        <v>146</v>
      </c>
      <c r="D89" s="44" t="s">
        <v>147</v>
      </c>
      <c r="E89" s="44">
        <v>490</v>
      </c>
      <c r="F89" s="48">
        <v>465.5</v>
      </c>
      <c r="G89" s="43" t="s">
        <v>144</v>
      </c>
      <c r="H89" s="43"/>
    </row>
    <row r="90" spans="1:8">
      <c r="A90" s="44">
        <v>89</v>
      </c>
      <c r="B90" s="44">
        <v>191</v>
      </c>
      <c r="C90" s="44" t="s">
        <v>146</v>
      </c>
      <c r="D90" s="44" t="s">
        <v>147</v>
      </c>
      <c r="E90" s="44">
        <v>490</v>
      </c>
      <c r="F90" s="48">
        <v>465.5</v>
      </c>
      <c r="G90" s="43" t="s">
        <v>144</v>
      </c>
      <c r="H90" s="43"/>
    </row>
    <row r="91" spans="1:8">
      <c r="A91" s="44">
        <v>90</v>
      </c>
      <c r="B91" s="44">
        <v>198</v>
      </c>
      <c r="C91" s="44" t="s">
        <v>146</v>
      </c>
      <c r="D91" s="44" t="s">
        <v>147</v>
      </c>
      <c r="E91" s="44">
        <v>440</v>
      </c>
      <c r="F91" s="48">
        <v>418</v>
      </c>
      <c r="G91" s="43" t="s">
        <v>144</v>
      </c>
      <c r="H91" s="43"/>
    </row>
    <row r="92" spans="1:8">
      <c r="A92" s="44">
        <v>91</v>
      </c>
      <c r="B92" s="44">
        <v>199</v>
      </c>
      <c r="C92" s="44" t="s">
        <v>146</v>
      </c>
      <c r="D92" s="44" t="s">
        <v>148</v>
      </c>
      <c r="E92" s="44">
        <v>290</v>
      </c>
      <c r="F92" s="48">
        <v>275.5</v>
      </c>
      <c r="G92" s="43" t="s">
        <v>144</v>
      </c>
      <c r="H92" s="43"/>
    </row>
    <row r="93" spans="1:8">
      <c r="A93" s="44">
        <v>92</v>
      </c>
      <c r="B93" s="44">
        <v>200</v>
      </c>
      <c r="C93" s="44" t="s">
        <v>146</v>
      </c>
      <c r="D93" s="44" t="s">
        <v>148</v>
      </c>
      <c r="E93" s="44">
        <v>290</v>
      </c>
      <c r="F93" s="48">
        <v>275.5</v>
      </c>
      <c r="G93" s="43" t="s">
        <v>144</v>
      </c>
      <c r="H93" s="43"/>
    </row>
    <row r="94" spans="1:8">
      <c r="A94" s="44">
        <v>93</v>
      </c>
      <c r="B94" s="44">
        <v>201</v>
      </c>
      <c r="C94" s="44" t="s">
        <v>146</v>
      </c>
      <c r="D94" s="44" t="s">
        <v>245</v>
      </c>
      <c r="E94" s="44">
        <v>150</v>
      </c>
      <c r="F94" s="48">
        <v>142.5</v>
      </c>
      <c r="G94" s="43" t="s">
        <v>144</v>
      </c>
      <c r="H94" s="43"/>
    </row>
    <row r="95" spans="1:8">
      <c r="A95" s="44">
        <v>94</v>
      </c>
      <c r="B95" s="44">
        <v>202</v>
      </c>
      <c r="C95" s="44" t="s">
        <v>146</v>
      </c>
      <c r="D95" s="44" t="s">
        <v>245</v>
      </c>
      <c r="E95" s="44">
        <v>150</v>
      </c>
      <c r="F95" s="48">
        <v>142.5</v>
      </c>
      <c r="G95" s="43" t="s">
        <v>144</v>
      </c>
      <c r="H95" s="43"/>
    </row>
    <row r="96" spans="1:8">
      <c r="A96" s="44">
        <v>95</v>
      </c>
      <c r="B96" s="44">
        <v>203</v>
      </c>
      <c r="C96" s="44" t="s">
        <v>146</v>
      </c>
      <c r="D96" s="44" t="s">
        <v>245</v>
      </c>
      <c r="E96" s="44">
        <v>150</v>
      </c>
      <c r="F96" s="48">
        <v>142.5</v>
      </c>
      <c r="G96" s="43" t="s">
        <v>144</v>
      </c>
      <c r="H96" s="43"/>
    </row>
    <row r="97" spans="1:8">
      <c r="A97" s="44">
        <v>96</v>
      </c>
      <c r="B97" s="44">
        <v>204</v>
      </c>
      <c r="C97" s="44" t="s">
        <v>146</v>
      </c>
      <c r="D97" s="44" t="s">
        <v>246</v>
      </c>
      <c r="E97" s="44">
        <v>2300</v>
      </c>
      <c r="F97" s="48">
        <v>2185</v>
      </c>
      <c r="G97" s="43" t="s">
        <v>144</v>
      </c>
      <c r="H97" s="43"/>
    </row>
    <row r="98" spans="1:8">
      <c r="A98" s="44">
        <v>97</v>
      </c>
      <c r="B98" s="44">
        <v>205</v>
      </c>
      <c r="C98" s="44" t="s">
        <v>146</v>
      </c>
      <c r="D98" s="44" t="s">
        <v>247</v>
      </c>
      <c r="E98" s="44">
        <v>500</v>
      </c>
      <c r="F98" s="48">
        <v>475</v>
      </c>
      <c r="G98" s="43" t="s">
        <v>144</v>
      </c>
      <c r="H98" s="43"/>
    </row>
    <row r="99" spans="1:8">
      <c r="A99" s="44">
        <v>98</v>
      </c>
      <c r="B99" s="44">
        <v>209</v>
      </c>
      <c r="C99" s="44" t="s">
        <v>146</v>
      </c>
      <c r="D99" s="44" t="s">
        <v>37</v>
      </c>
      <c r="E99" s="44">
        <v>200</v>
      </c>
      <c r="F99" s="48">
        <v>190</v>
      </c>
      <c r="G99" s="43" t="s">
        <v>144</v>
      </c>
      <c r="H99" s="43"/>
    </row>
    <row r="100" spans="1:8">
      <c r="A100" s="44">
        <v>99</v>
      </c>
      <c r="B100" s="44">
        <v>210</v>
      </c>
      <c r="C100" s="44" t="s">
        <v>146</v>
      </c>
      <c r="D100" s="44" t="s">
        <v>248</v>
      </c>
      <c r="E100" s="44">
        <v>150</v>
      </c>
      <c r="F100" s="48">
        <v>142.5</v>
      </c>
      <c r="G100" s="43" t="s">
        <v>144</v>
      </c>
      <c r="H100" s="43"/>
    </row>
    <row r="101" spans="1:8">
      <c r="A101" s="44">
        <v>100</v>
      </c>
      <c r="B101" s="44">
        <v>211</v>
      </c>
      <c r="C101" s="44" t="s">
        <v>146</v>
      </c>
      <c r="D101" s="44" t="s">
        <v>248</v>
      </c>
      <c r="E101" s="44">
        <v>150</v>
      </c>
      <c r="F101" s="48">
        <v>142.5</v>
      </c>
      <c r="G101" s="43" t="s">
        <v>144</v>
      </c>
      <c r="H101" s="43"/>
    </row>
    <row r="102" spans="1:8">
      <c r="A102" s="44">
        <v>101</v>
      </c>
      <c r="B102" s="44">
        <v>212</v>
      </c>
      <c r="C102" s="44" t="s">
        <v>146</v>
      </c>
      <c r="D102" s="44" t="s">
        <v>248</v>
      </c>
      <c r="E102" s="44">
        <v>150</v>
      </c>
      <c r="F102" s="48">
        <v>142.5</v>
      </c>
      <c r="G102" s="43" t="s">
        <v>144</v>
      </c>
      <c r="H102" s="43"/>
    </row>
    <row r="103" spans="1:8">
      <c r="A103" s="44">
        <v>102</v>
      </c>
      <c r="B103" s="44">
        <v>213</v>
      </c>
      <c r="C103" s="44" t="s">
        <v>146</v>
      </c>
      <c r="D103" s="44" t="s">
        <v>248</v>
      </c>
      <c r="E103" s="44">
        <v>150</v>
      </c>
      <c r="F103" s="48">
        <v>142.5</v>
      </c>
      <c r="G103" s="43" t="s">
        <v>144</v>
      </c>
      <c r="H103" s="43"/>
    </row>
    <row r="104" spans="1:8">
      <c r="A104" s="44">
        <v>103</v>
      </c>
      <c r="B104" s="44">
        <v>243</v>
      </c>
      <c r="C104" s="44" t="s">
        <v>249</v>
      </c>
      <c r="D104" s="44" t="s">
        <v>250</v>
      </c>
      <c r="E104" s="44">
        <v>2800</v>
      </c>
      <c r="F104" s="48">
        <v>2660</v>
      </c>
      <c r="G104" s="43" t="s">
        <v>251</v>
      </c>
      <c r="H104" s="43"/>
    </row>
    <row r="105" spans="1:8">
      <c r="A105" s="44">
        <v>104</v>
      </c>
      <c r="B105" s="44">
        <v>248</v>
      </c>
      <c r="C105" s="44" t="s">
        <v>146</v>
      </c>
      <c r="D105" s="44" t="s">
        <v>252</v>
      </c>
      <c r="E105" s="44">
        <v>950</v>
      </c>
      <c r="F105" s="48">
        <v>902.5</v>
      </c>
      <c r="G105" s="43" t="s">
        <v>253</v>
      </c>
      <c r="H105" s="43"/>
    </row>
    <row r="106" spans="1:8">
      <c r="A106" s="44">
        <v>105</v>
      </c>
      <c r="B106" s="44">
        <v>146</v>
      </c>
      <c r="C106" s="44" t="s">
        <v>223</v>
      </c>
      <c r="D106" s="44" t="s">
        <v>254</v>
      </c>
      <c r="E106" s="44">
        <v>26133</v>
      </c>
      <c r="F106" s="48">
        <v>8258.66</v>
      </c>
      <c r="G106" s="43" t="s">
        <v>255</v>
      </c>
      <c r="H106" s="43"/>
    </row>
    <row r="107" spans="1:8">
      <c r="A107" s="44">
        <v>106</v>
      </c>
      <c r="B107" s="44">
        <v>150</v>
      </c>
      <c r="C107" s="44" t="s">
        <v>223</v>
      </c>
      <c r="D107" s="44"/>
      <c r="E107" s="44">
        <v>13703</v>
      </c>
      <c r="F107" s="48">
        <v>8002.26</v>
      </c>
      <c r="G107" s="43" t="s">
        <v>256</v>
      </c>
      <c r="H107" s="43"/>
    </row>
    <row r="108" spans="1:8">
      <c r="A108" s="44">
        <v>107</v>
      </c>
      <c r="B108" s="44">
        <v>214</v>
      </c>
      <c r="C108" s="44" t="s">
        <v>257</v>
      </c>
      <c r="D108" s="44" t="s">
        <v>258</v>
      </c>
      <c r="E108" s="44">
        <v>1860</v>
      </c>
      <c r="F108" s="48">
        <v>1767</v>
      </c>
      <c r="G108" s="43" t="s">
        <v>259</v>
      </c>
      <c r="H108" s="43"/>
    </row>
    <row r="109" spans="1:8">
      <c r="A109" s="44">
        <v>108</v>
      </c>
      <c r="B109" s="44">
        <v>215</v>
      </c>
      <c r="C109" s="44" t="s">
        <v>146</v>
      </c>
      <c r="D109" s="44" t="s">
        <v>147</v>
      </c>
      <c r="E109" s="44">
        <v>500</v>
      </c>
      <c r="F109" s="48">
        <v>475</v>
      </c>
      <c r="G109" s="43" t="s">
        <v>260</v>
      </c>
      <c r="H109" s="43"/>
    </row>
    <row r="110" spans="1:8">
      <c r="A110" s="44">
        <v>109</v>
      </c>
      <c r="B110" s="44">
        <v>216</v>
      </c>
      <c r="C110" s="44" t="s">
        <v>146</v>
      </c>
      <c r="D110" s="44" t="s">
        <v>147</v>
      </c>
      <c r="E110" s="44">
        <v>500</v>
      </c>
      <c r="F110" s="48">
        <v>475</v>
      </c>
      <c r="G110" s="43" t="s">
        <v>260</v>
      </c>
      <c r="H110" s="43"/>
    </row>
    <row r="111" spans="1:8">
      <c r="A111" s="44">
        <v>110</v>
      </c>
      <c r="B111" s="44">
        <v>217</v>
      </c>
      <c r="C111" s="44" t="s">
        <v>146</v>
      </c>
      <c r="D111" s="44" t="s">
        <v>147</v>
      </c>
      <c r="E111" s="44">
        <v>500</v>
      </c>
      <c r="F111" s="48">
        <v>475</v>
      </c>
      <c r="G111" s="43" t="s">
        <v>260</v>
      </c>
      <c r="H111" s="43"/>
    </row>
    <row r="112" spans="1:8">
      <c r="A112" s="44">
        <v>111</v>
      </c>
      <c r="B112" s="44">
        <v>221</v>
      </c>
      <c r="C112" s="44" t="s">
        <v>146</v>
      </c>
      <c r="D112" s="44" t="s">
        <v>148</v>
      </c>
      <c r="E112" s="44">
        <v>140</v>
      </c>
      <c r="F112" s="48">
        <v>132.05</v>
      </c>
      <c r="G112" s="43" t="s">
        <v>261</v>
      </c>
      <c r="H112" s="43"/>
    </row>
    <row r="113" spans="1:8">
      <c r="A113" s="44">
        <v>112</v>
      </c>
      <c r="B113" s="44">
        <v>236</v>
      </c>
      <c r="C113" s="44" t="s">
        <v>176</v>
      </c>
      <c r="D113" s="47"/>
      <c r="E113" s="44">
        <v>2460</v>
      </c>
      <c r="F113" s="48">
        <v>1850.6</v>
      </c>
      <c r="G113" s="43" t="s">
        <v>262</v>
      </c>
      <c r="H113" s="43"/>
    </row>
    <row r="114" spans="1:8">
      <c r="A114" s="44">
        <v>113</v>
      </c>
      <c r="B114" s="44">
        <v>237</v>
      </c>
      <c r="C114" s="44" t="s">
        <v>242</v>
      </c>
      <c r="D114" s="44" t="s">
        <v>263</v>
      </c>
      <c r="E114" s="44">
        <v>2100</v>
      </c>
      <c r="F114" s="48">
        <v>1517.67</v>
      </c>
      <c r="G114" s="43" t="s">
        <v>264</v>
      </c>
      <c r="H114" s="43"/>
    </row>
    <row r="115" spans="1:8">
      <c r="A115" s="44">
        <v>114</v>
      </c>
      <c r="B115" s="44">
        <v>241</v>
      </c>
      <c r="C115" s="44" t="s">
        <v>146</v>
      </c>
      <c r="D115" s="44" t="s">
        <v>265</v>
      </c>
      <c r="E115" s="44">
        <v>1500</v>
      </c>
      <c r="F115" s="48">
        <v>1024.65</v>
      </c>
      <c r="G115" s="43" t="s">
        <v>266</v>
      </c>
      <c r="H115" s="43"/>
    </row>
    <row r="116" spans="1:8">
      <c r="A116" s="44">
        <v>115</v>
      </c>
      <c r="B116" s="44">
        <v>246</v>
      </c>
      <c r="C116" s="44" t="s">
        <v>242</v>
      </c>
      <c r="D116" s="44" t="s">
        <v>195</v>
      </c>
      <c r="E116" s="44">
        <v>3850</v>
      </c>
      <c r="F116" s="48">
        <v>3303.3</v>
      </c>
      <c r="G116" s="43" t="s">
        <v>267</v>
      </c>
      <c r="H116" s="43"/>
    </row>
    <row r="117" spans="1:8">
      <c r="A117" s="44">
        <v>116</v>
      </c>
      <c r="B117" s="44">
        <v>247</v>
      </c>
      <c r="C117" s="44" t="s">
        <v>242</v>
      </c>
      <c r="D117" s="44" t="s">
        <v>268</v>
      </c>
      <c r="E117" s="44">
        <v>1900</v>
      </c>
      <c r="F117" s="48">
        <v>1222.65</v>
      </c>
      <c r="G117" s="43" t="s">
        <v>267</v>
      </c>
      <c r="H117" s="43"/>
    </row>
    <row r="118" spans="1:8">
      <c r="A118" s="44">
        <v>117</v>
      </c>
      <c r="B118" s="44">
        <v>253</v>
      </c>
      <c r="C118" s="44" t="s">
        <v>269</v>
      </c>
      <c r="D118" s="44"/>
      <c r="E118" s="44">
        <v>236996.76</v>
      </c>
      <c r="F118" s="48">
        <v>225146.92</v>
      </c>
      <c r="G118" s="43" t="s">
        <v>270</v>
      </c>
      <c r="H118" s="43" t="s">
        <v>154</v>
      </c>
    </row>
    <row r="119" spans="1:8">
      <c r="A119" s="44">
        <v>118</v>
      </c>
      <c r="B119" s="44">
        <v>266</v>
      </c>
      <c r="C119" s="44" t="s">
        <v>242</v>
      </c>
      <c r="D119" s="44" t="s">
        <v>271</v>
      </c>
      <c r="E119" s="44">
        <v>3100</v>
      </c>
      <c r="F119" s="48">
        <v>2400.02</v>
      </c>
      <c r="G119" s="43" t="s">
        <v>179</v>
      </c>
      <c r="H119" s="43"/>
    </row>
    <row r="120" spans="1:8">
      <c r="A120" s="44">
        <v>119</v>
      </c>
      <c r="B120" s="44">
        <v>271</v>
      </c>
      <c r="C120" s="44" t="s">
        <v>146</v>
      </c>
      <c r="D120" s="44" t="s">
        <v>272</v>
      </c>
      <c r="E120" s="44">
        <v>2350</v>
      </c>
      <c r="F120" s="48">
        <v>1766.25</v>
      </c>
      <c r="G120" s="43" t="s">
        <v>273</v>
      </c>
      <c r="H120" s="43"/>
    </row>
    <row r="121" spans="1:8">
      <c r="A121" s="44">
        <v>120</v>
      </c>
      <c r="B121" s="44">
        <v>277</v>
      </c>
      <c r="C121" s="44" t="s">
        <v>233</v>
      </c>
      <c r="D121" s="44" t="s">
        <v>274</v>
      </c>
      <c r="E121" s="44">
        <v>20000</v>
      </c>
      <c r="F121" s="48">
        <v>14362</v>
      </c>
      <c r="G121" s="43" t="s">
        <v>161</v>
      </c>
      <c r="H121" s="43"/>
    </row>
    <row r="122" spans="1:8">
      <c r="A122" s="44">
        <v>121</v>
      </c>
      <c r="B122" s="44">
        <v>292</v>
      </c>
      <c r="C122" s="44" t="s">
        <v>153</v>
      </c>
      <c r="D122" s="44" t="s">
        <v>275</v>
      </c>
      <c r="E122" s="44">
        <v>29770</v>
      </c>
      <c r="F122" s="48">
        <v>15411.96</v>
      </c>
      <c r="G122" s="43" t="s">
        <v>276</v>
      </c>
      <c r="H122" s="43"/>
    </row>
    <row r="123" spans="1:8">
      <c r="A123" s="44">
        <v>122</v>
      </c>
      <c r="B123" s="44">
        <v>137</v>
      </c>
      <c r="C123" s="45" t="s">
        <v>277</v>
      </c>
      <c r="D123" s="44" t="s">
        <v>278</v>
      </c>
      <c r="E123" s="44">
        <v>189000</v>
      </c>
      <c r="F123" s="48">
        <v>179550</v>
      </c>
      <c r="G123" s="43" t="s">
        <v>279</v>
      </c>
      <c r="H123" s="43"/>
    </row>
    <row r="124" spans="1:8">
      <c r="A124" s="44">
        <v>123</v>
      </c>
      <c r="B124" s="44">
        <v>138</v>
      </c>
      <c r="C124" s="44" t="s">
        <v>280</v>
      </c>
      <c r="D124" s="44" t="s">
        <v>281</v>
      </c>
      <c r="E124" s="44">
        <v>370200</v>
      </c>
      <c r="F124" s="48">
        <v>351690</v>
      </c>
      <c r="G124" s="43" t="s">
        <v>282</v>
      </c>
      <c r="H124" s="43"/>
    </row>
    <row r="125" spans="1:8">
      <c r="A125" s="44">
        <v>124</v>
      </c>
      <c r="B125" s="44">
        <v>251</v>
      </c>
      <c r="C125" s="44" t="s">
        <v>283</v>
      </c>
      <c r="D125" s="44"/>
      <c r="E125" s="44">
        <v>1400</v>
      </c>
      <c r="F125" s="48">
        <v>1330</v>
      </c>
      <c r="G125" s="43" t="s">
        <v>270</v>
      </c>
      <c r="H125" s="43"/>
    </row>
    <row r="126" spans="1:8">
      <c r="A126" s="44">
        <v>125</v>
      </c>
      <c r="B126" s="44">
        <v>258</v>
      </c>
      <c r="C126" s="44" t="s">
        <v>249</v>
      </c>
      <c r="D126" s="44" t="s">
        <v>284</v>
      </c>
      <c r="E126" s="44">
        <v>1700</v>
      </c>
      <c r="F126" s="48">
        <v>1450.44</v>
      </c>
      <c r="G126" s="43" t="s">
        <v>199</v>
      </c>
      <c r="H126" s="43"/>
    </row>
    <row r="127" spans="1:8">
      <c r="A127" s="44">
        <v>126</v>
      </c>
      <c r="B127" s="44">
        <v>287</v>
      </c>
      <c r="C127" s="44" t="s">
        <v>153</v>
      </c>
      <c r="D127" s="44" t="s">
        <v>195</v>
      </c>
      <c r="E127" s="44">
        <v>2300</v>
      </c>
      <c r="F127" s="48">
        <v>2046.08</v>
      </c>
      <c r="G127" s="43" t="s">
        <v>285</v>
      </c>
      <c r="H127" s="43"/>
    </row>
    <row r="128" spans="1:8">
      <c r="A128" s="44">
        <v>127</v>
      </c>
      <c r="B128" s="44">
        <v>288</v>
      </c>
      <c r="C128" s="44" t="s">
        <v>153</v>
      </c>
      <c r="D128" s="44" t="s">
        <v>195</v>
      </c>
      <c r="E128" s="44">
        <v>2300</v>
      </c>
      <c r="F128" s="48">
        <v>2046.08</v>
      </c>
      <c r="G128" s="43" t="s">
        <v>285</v>
      </c>
      <c r="H128" s="43"/>
    </row>
    <row r="129" spans="1:8">
      <c r="A129" s="44">
        <v>128</v>
      </c>
      <c r="B129" s="44">
        <v>270</v>
      </c>
      <c r="C129" s="44" t="s">
        <v>146</v>
      </c>
      <c r="D129" s="45" t="s">
        <v>232</v>
      </c>
      <c r="E129" s="44">
        <v>930</v>
      </c>
      <c r="F129" s="48">
        <v>714.38</v>
      </c>
      <c r="G129" s="43" t="s">
        <v>157</v>
      </c>
      <c r="H129" s="43"/>
    </row>
    <row r="130" spans="1:8">
      <c r="A130" s="44">
        <v>129</v>
      </c>
      <c r="B130" s="48">
        <v>310</v>
      </c>
      <c r="C130" s="51" t="s">
        <v>286</v>
      </c>
      <c r="D130" s="48"/>
      <c r="E130" s="48">
        <v>45572.82</v>
      </c>
      <c r="F130" s="48">
        <v>1020.81</v>
      </c>
      <c r="G130" s="46" t="s">
        <v>287</v>
      </c>
      <c r="H130" s="52" t="s">
        <v>288</v>
      </c>
    </row>
    <row r="131" spans="1:8">
      <c r="A131" s="44">
        <v>130</v>
      </c>
      <c r="B131" s="48">
        <v>311</v>
      </c>
      <c r="C131" s="51" t="s">
        <v>286</v>
      </c>
      <c r="D131" s="48"/>
      <c r="E131" s="48">
        <v>48398.06</v>
      </c>
      <c r="F131" s="48">
        <v>1185.73</v>
      </c>
      <c r="G131" s="53" t="s">
        <v>287</v>
      </c>
      <c r="H131" s="54" t="s">
        <v>289</v>
      </c>
    </row>
    <row r="132" spans="1:8">
      <c r="A132" s="44">
        <v>131</v>
      </c>
      <c r="B132" s="48">
        <v>312</v>
      </c>
      <c r="C132" s="51" t="s">
        <v>286</v>
      </c>
      <c r="D132" s="48"/>
      <c r="E132" s="48">
        <v>43689.32</v>
      </c>
      <c r="F132" s="48">
        <v>978.67</v>
      </c>
      <c r="G132" s="53" t="s">
        <v>184</v>
      </c>
      <c r="H132" s="54" t="s">
        <v>290</v>
      </c>
    </row>
    <row r="133" spans="1:8">
      <c r="A133" s="44">
        <v>132</v>
      </c>
      <c r="B133" s="48">
        <v>314</v>
      </c>
      <c r="C133" s="51" t="s">
        <v>286</v>
      </c>
      <c r="D133" s="48"/>
      <c r="E133" s="48">
        <v>45631.07</v>
      </c>
      <c r="F133" s="48">
        <v>1022.14</v>
      </c>
      <c r="G133" s="46" t="s">
        <v>184</v>
      </c>
      <c r="H133" s="55"/>
    </row>
    <row r="134" spans="1:8">
      <c r="A134" s="56" t="s">
        <v>291</v>
      </c>
      <c r="B134" s="57"/>
      <c r="C134" s="58"/>
      <c r="D134" s="58"/>
      <c r="E134" s="59">
        <f>SUM(E2:E133)</f>
        <v>11910978.91</v>
      </c>
      <c r="F134" s="59">
        <f>SUM(F2:F133)</f>
        <v>10263295.36</v>
      </c>
      <c r="G134" s="58"/>
      <c r="H134" s="58"/>
    </row>
    <row r="139" spans="6:6">
      <c r="F139" s="60">
        <f>E134-F134</f>
        <v>1647683.55000001</v>
      </c>
    </row>
  </sheetData>
  <mergeCells count="1">
    <mergeCell ref="A134:B13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9"/>
  <sheetViews>
    <sheetView tabSelected="1" topLeftCell="A181" workbookViewId="0">
      <selection activeCell="I83" sqref="I83"/>
    </sheetView>
  </sheetViews>
  <sheetFormatPr defaultColWidth="9" defaultRowHeight="13.5"/>
  <cols>
    <col min="1" max="1" width="5.375" style="2" customWidth="1"/>
    <col min="2" max="2" width="11.625" style="3" customWidth="1"/>
    <col min="3" max="3" width="23.75" style="4" customWidth="1"/>
    <col min="4" max="4" width="28.375" style="2" customWidth="1"/>
    <col min="5" max="5" width="9" style="2" customWidth="1"/>
    <col min="6" max="6" width="8.375" style="3" customWidth="1"/>
    <col min="7" max="7" width="16.375" style="3" customWidth="1"/>
    <col min="8" max="8" width="10.25" style="3" hidden="1" customWidth="1"/>
    <col min="9" max="9" width="9" style="3"/>
    <col min="10" max="10" width="16.125" style="3" customWidth="1"/>
    <col min="11" max="16384" width="9" style="3"/>
  </cols>
  <sheetData>
    <row r="1" spans="1:8">
      <c r="A1" s="5" t="s">
        <v>292</v>
      </c>
      <c r="B1" s="6"/>
      <c r="C1" s="5"/>
      <c r="D1" s="5"/>
      <c r="E1" s="5"/>
      <c r="F1" s="6"/>
      <c r="G1" s="6"/>
      <c r="H1" s="6"/>
    </row>
    <row r="2" spans="1:8">
      <c r="A2" s="7">
        <v>43243</v>
      </c>
      <c r="B2" s="8"/>
      <c r="C2" s="8"/>
      <c r="D2" s="8"/>
      <c r="E2" s="8"/>
      <c r="F2" s="8"/>
      <c r="G2" s="8"/>
      <c r="H2" s="8"/>
    </row>
    <row r="3" spans="1:8">
      <c r="A3" s="9" t="s">
        <v>293</v>
      </c>
      <c r="B3" s="10"/>
      <c r="C3" s="10"/>
      <c r="D3" s="9"/>
      <c r="E3" s="8"/>
      <c r="F3" s="11"/>
      <c r="G3" s="12"/>
      <c r="H3" s="12"/>
    </row>
    <row r="4" ht="14.25" customHeight="1" spans="1:8">
      <c r="A4" s="13" t="s">
        <v>4</v>
      </c>
      <c r="B4" s="14" t="s">
        <v>131</v>
      </c>
      <c r="C4" s="15" t="s">
        <v>6</v>
      </c>
      <c r="D4" s="15" t="s">
        <v>7</v>
      </c>
      <c r="E4" s="13" t="s">
        <v>8</v>
      </c>
      <c r="F4" s="16" t="s">
        <v>9</v>
      </c>
      <c r="G4" s="17" t="s">
        <v>10</v>
      </c>
      <c r="H4" s="17" t="s">
        <v>294</v>
      </c>
    </row>
    <row r="5" spans="1:8">
      <c r="A5" s="13"/>
      <c r="B5" s="18"/>
      <c r="C5" s="15"/>
      <c r="D5" s="15"/>
      <c r="E5" s="13"/>
      <c r="F5" s="16"/>
      <c r="G5" s="17"/>
      <c r="H5" s="17"/>
    </row>
    <row r="6" ht="15.95" customHeight="1" spans="1:8">
      <c r="A6" s="19">
        <v>1</v>
      </c>
      <c r="B6" s="19">
        <v>101</v>
      </c>
      <c r="C6" s="148" t="s">
        <v>135</v>
      </c>
      <c r="D6" s="148" t="s">
        <v>295</v>
      </c>
      <c r="E6" s="148" t="s">
        <v>19</v>
      </c>
      <c r="F6" s="19">
        <v>1</v>
      </c>
      <c r="G6" s="20" t="s">
        <v>137</v>
      </c>
      <c r="H6" s="20"/>
    </row>
    <row r="7" ht="15.95" customHeight="1" spans="1:8">
      <c r="A7" s="19">
        <v>2</v>
      </c>
      <c r="B7" s="19">
        <v>157</v>
      </c>
      <c r="C7" s="148" t="s">
        <v>138</v>
      </c>
      <c r="D7" s="19"/>
      <c r="E7" s="148" t="s">
        <v>19</v>
      </c>
      <c r="F7" s="19">
        <v>1</v>
      </c>
      <c r="G7" s="20" t="s">
        <v>139</v>
      </c>
      <c r="H7" s="20"/>
    </row>
    <row r="8" ht="15.95" customHeight="1" spans="1:8">
      <c r="A8" s="19">
        <v>3</v>
      </c>
      <c r="B8" s="19">
        <v>175</v>
      </c>
      <c r="C8" s="148" t="s">
        <v>140</v>
      </c>
      <c r="D8" s="148" t="s">
        <v>296</v>
      </c>
      <c r="E8" s="148" t="s">
        <v>19</v>
      </c>
      <c r="F8" s="19">
        <v>1</v>
      </c>
      <c r="G8" s="20" t="s">
        <v>142</v>
      </c>
      <c r="H8" s="20"/>
    </row>
    <row r="9" ht="15.95" customHeight="1" spans="1:8">
      <c r="A9" s="19">
        <v>4</v>
      </c>
      <c r="B9" s="19">
        <v>176</v>
      </c>
      <c r="C9" s="148" t="s">
        <v>140</v>
      </c>
      <c r="D9" s="148" t="s">
        <v>296</v>
      </c>
      <c r="E9" s="148" t="s">
        <v>19</v>
      </c>
      <c r="F9" s="19">
        <v>1</v>
      </c>
      <c r="G9" s="20" t="s">
        <v>142</v>
      </c>
      <c r="H9" s="20"/>
    </row>
    <row r="10" ht="15.95" customHeight="1" spans="1:8">
      <c r="A10" s="19">
        <v>5</v>
      </c>
      <c r="B10" s="19">
        <v>177</v>
      </c>
      <c r="C10" s="148" t="s">
        <v>140</v>
      </c>
      <c r="D10" s="148" t="s">
        <v>296</v>
      </c>
      <c r="E10" s="148" t="s">
        <v>19</v>
      </c>
      <c r="F10" s="19">
        <v>1</v>
      </c>
      <c r="G10" s="20" t="s">
        <v>142</v>
      </c>
      <c r="H10" s="20"/>
    </row>
    <row r="11" ht="15.95" customHeight="1" spans="1:8">
      <c r="A11" s="19">
        <v>6</v>
      </c>
      <c r="B11" s="19">
        <v>178</v>
      </c>
      <c r="C11" s="148" t="s">
        <v>140</v>
      </c>
      <c r="D11" s="148" t="s">
        <v>296</v>
      </c>
      <c r="E11" s="148" t="s">
        <v>19</v>
      </c>
      <c r="F11" s="19">
        <v>1</v>
      </c>
      <c r="G11" s="20" t="s">
        <v>142</v>
      </c>
      <c r="H11" s="20"/>
    </row>
    <row r="12" ht="15.95" customHeight="1" spans="1:8">
      <c r="A12" s="19">
        <v>7</v>
      </c>
      <c r="B12" s="19">
        <v>179</v>
      </c>
      <c r="C12" s="148" t="s">
        <v>140</v>
      </c>
      <c r="D12" s="148" t="s">
        <v>143</v>
      </c>
      <c r="E12" s="148" t="s">
        <v>19</v>
      </c>
      <c r="F12" s="19">
        <v>1</v>
      </c>
      <c r="G12" s="20" t="s">
        <v>144</v>
      </c>
      <c r="H12" s="20"/>
    </row>
    <row r="13" ht="15.95" customHeight="1" spans="1:8">
      <c r="A13" s="19">
        <v>8</v>
      </c>
      <c r="B13" s="19">
        <v>180</v>
      </c>
      <c r="C13" s="148" t="s">
        <v>140</v>
      </c>
      <c r="D13" s="148" t="s">
        <v>297</v>
      </c>
      <c r="E13" s="148" t="s">
        <v>19</v>
      </c>
      <c r="F13" s="19">
        <v>1</v>
      </c>
      <c r="G13" s="20" t="s">
        <v>144</v>
      </c>
      <c r="H13" s="20"/>
    </row>
    <row r="14" ht="40.5" customHeight="1" spans="1:10">
      <c r="A14" s="19">
        <v>9</v>
      </c>
      <c r="B14" s="19">
        <v>245</v>
      </c>
      <c r="C14" s="148" t="s">
        <v>149</v>
      </c>
      <c r="D14" s="148" t="s">
        <v>150</v>
      </c>
      <c r="E14" s="148" t="s">
        <v>21</v>
      </c>
      <c r="F14" s="19">
        <v>1</v>
      </c>
      <c r="G14" s="20" t="s">
        <v>151</v>
      </c>
      <c r="H14" s="20"/>
      <c r="J14" s="22"/>
    </row>
    <row r="15" ht="15.95" customHeight="1" spans="1:8">
      <c r="A15" s="19"/>
      <c r="B15" s="149" t="s">
        <v>298</v>
      </c>
      <c r="C15" s="148" t="s">
        <v>23</v>
      </c>
      <c r="D15" s="148" t="s">
        <v>299</v>
      </c>
      <c r="E15" s="148" t="s">
        <v>20</v>
      </c>
      <c r="F15" s="19" t="s">
        <v>300</v>
      </c>
      <c r="G15" s="20" t="s">
        <v>25</v>
      </c>
      <c r="H15" s="20"/>
    </row>
    <row r="16" ht="15.95" customHeight="1" spans="1:8">
      <c r="A16" s="19"/>
      <c r="B16" s="21"/>
      <c r="C16" s="19"/>
      <c r="D16" s="148" t="s">
        <v>301</v>
      </c>
      <c r="E16" s="148" t="s">
        <v>20</v>
      </c>
      <c r="F16" s="19" t="s">
        <v>300</v>
      </c>
      <c r="G16" s="20" t="s">
        <v>25</v>
      </c>
      <c r="H16" s="20"/>
    </row>
    <row r="17" ht="15.95" customHeight="1" spans="1:8">
      <c r="A17" s="19"/>
      <c r="B17" s="21"/>
      <c r="C17" s="19"/>
      <c r="D17" s="148" t="s">
        <v>302</v>
      </c>
      <c r="E17" s="148" t="s">
        <v>28</v>
      </c>
      <c r="F17" s="19">
        <v>68</v>
      </c>
      <c r="G17" s="20" t="s">
        <v>25</v>
      </c>
      <c r="H17" s="20"/>
    </row>
    <row r="18" ht="15.95" customHeight="1" spans="1:8">
      <c r="A18" s="19"/>
      <c r="B18" s="21"/>
      <c r="C18" s="19"/>
      <c r="D18" s="148" t="s">
        <v>303</v>
      </c>
      <c r="E18" s="148" t="s">
        <v>28</v>
      </c>
      <c r="F18" s="19">
        <v>32</v>
      </c>
      <c r="G18" s="20" t="s">
        <v>25</v>
      </c>
      <c r="H18" s="20"/>
    </row>
    <row r="19" ht="15.95" customHeight="1" spans="1:8">
      <c r="A19" s="19"/>
      <c r="B19" s="21"/>
      <c r="C19" s="19"/>
      <c r="D19" s="148" t="s">
        <v>304</v>
      </c>
      <c r="E19" s="148" t="s">
        <v>28</v>
      </c>
      <c r="F19" s="19">
        <v>82</v>
      </c>
      <c r="G19" s="20" t="s">
        <v>25</v>
      </c>
      <c r="H19" s="20"/>
    </row>
    <row r="20" ht="15.95" customHeight="1" spans="1:8">
      <c r="A20" s="19"/>
      <c r="B20" s="21"/>
      <c r="C20" s="19"/>
      <c r="D20" s="148" t="s">
        <v>305</v>
      </c>
      <c r="E20" s="148" t="s">
        <v>28</v>
      </c>
      <c r="F20" s="19">
        <v>76</v>
      </c>
      <c r="G20" s="20" t="s">
        <v>25</v>
      </c>
      <c r="H20" s="20"/>
    </row>
    <row r="21" ht="15.95" customHeight="1" spans="1:8">
      <c r="A21" s="19"/>
      <c r="B21" s="21"/>
      <c r="C21" s="19"/>
      <c r="D21" s="148" t="s">
        <v>306</v>
      </c>
      <c r="E21" s="148" t="s">
        <v>20</v>
      </c>
      <c r="F21" s="19">
        <v>52</v>
      </c>
      <c r="G21" s="20" t="s">
        <v>25</v>
      </c>
      <c r="H21" s="20"/>
    </row>
    <row r="22" ht="15.95" customHeight="1" spans="1:8">
      <c r="A22" s="19"/>
      <c r="B22" s="21"/>
      <c r="C22" s="19"/>
      <c r="D22" s="148" t="s">
        <v>307</v>
      </c>
      <c r="E22" s="148" t="s">
        <v>20</v>
      </c>
      <c r="F22" s="19">
        <v>26</v>
      </c>
      <c r="G22" s="20" t="s">
        <v>25</v>
      </c>
      <c r="H22" s="20"/>
    </row>
    <row r="23" ht="15.95" customHeight="1" spans="1:8">
      <c r="A23" s="19"/>
      <c r="B23" s="21"/>
      <c r="C23" s="19"/>
      <c r="D23" s="148" t="s">
        <v>308</v>
      </c>
      <c r="E23" s="148" t="s">
        <v>20</v>
      </c>
      <c r="F23" s="19">
        <v>8</v>
      </c>
      <c r="G23" s="20" t="s">
        <v>25</v>
      </c>
      <c r="H23" s="20"/>
    </row>
    <row r="24" ht="15.95" customHeight="1" spans="1:8">
      <c r="A24" s="19"/>
      <c r="B24" s="21"/>
      <c r="C24" s="19"/>
      <c r="D24" s="148" t="s">
        <v>35</v>
      </c>
      <c r="E24" s="148" t="s">
        <v>36</v>
      </c>
      <c r="F24" s="19" t="s">
        <v>309</v>
      </c>
      <c r="G24" s="20" t="s">
        <v>25</v>
      </c>
      <c r="H24" s="20"/>
    </row>
    <row r="25" ht="15.95" customHeight="1" spans="1:8">
      <c r="A25" s="19"/>
      <c r="B25" s="21"/>
      <c r="C25" s="19"/>
      <c r="D25" s="148" t="s">
        <v>37</v>
      </c>
      <c r="E25" s="148" t="s">
        <v>20</v>
      </c>
      <c r="F25" s="19" t="s">
        <v>310</v>
      </c>
      <c r="G25" s="20" t="s">
        <v>25</v>
      </c>
      <c r="H25" s="20"/>
    </row>
    <row r="26" ht="15.95" customHeight="1" spans="1:8">
      <c r="A26" s="19"/>
      <c r="B26" s="21"/>
      <c r="C26" s="19"/>
      <c r="D26" s="148" t="s">
        <v>38</v>
      </c>
      <c r="E26" s="148" t="s">
        <v>36</v>
      </c>
      <c r="F26" s="19">
        <v>86</v>
      </c>
      <c r="G26" s="20" t="s">
        <v>25</v>
      </c>
      <c r="H26" s="20"/>
    </row>
    <row r="27" ht="15.95" customHeight="1" spans="1:8">
      <c r="A27" s="19"/>
      <c r="B27" s="21"/>
      <c r="C27" s="19"/>
      <c r="D27" s="148" t="s">
        <v>39</v>
      </c>
      <c r="E27" s="148" t="s">
        <v>20</v>
      </c>
      <c r="F27" s="19" t="s">
        <v>311</v>
      </c>
      <c r="G27" s="20" t="s">
        <v>25</v>
      </c>
      <c r="H27" s="20"/>
    </row>
    <row r="28" ht="15.95" customHeight="1" spans="1:8">
      <c r="A28" s="19"/>
      <c r="B28" s="21"/>
      <c r="C28" s="19"/>
      <c r="D28" s="148" t="s">
        <v>40</v>
      </c>
      <c r="E28" s="148" t="s">
        <v>20</v>
      </c>
      <c r="F28" s="19" t="s">
        <v>311</v>
      </c>
      <c r="G28" s="20" t="s">
        <v>25</v>
      </c>
      <c r="H28" s="20"/>
    </row>
    <row r="29" ht="15.95" customHeight="1" spans="1:8">
      <c r="A29" s="19"/>
      <c r="B29" s="21"/>
      <c r="C29" s="19"/>
      <c r="D29" s="148" t="s">
        <v>41</v>
      </c>
      <c r="E29" s="148" t="s">
        <v>28</v>
      </c>
      <c r="F29" s="19">
        <v>8</v>
      </c>
      <c r="G29" s="20" t="s">
        <v>25</v>
      </c>
      <c r="H29" s="20"/>
    </row>
    <row r="30" ht="15.95" customHeight="1" spans="1:8">
      <c r="A30" s="19"/>
      <c r="B30" s="21"/>
      <c r="C30" s="19"/>
      <c r="D30" s="148" t="s">
        <v>42</v>
      </c>
      <c r="E30" s="148" t="s">
        <v>43</v>
      </c>
      <c r="F30" s="19">
        <v>4</v>
      </c>
      <c r="G30" s="20" t="s">
        <v>25</v>
      </c>
      <c r="H30" s="20"/>
    </row>
    <row r="31" ht="15.95" customHeight="1" spans="1:8">
      <c r="A31" s="19"/>
      <c r="B31" s="21"/>
      <c r="C31" s="19"/>
      <c r="D31" s="148" t="s">
        <v>44</v>
      </c>
      <c r="E31" s="148" t="s">
        <v>20</v>
      </c>
      <c r="F31" s="19">
        <v>4</v>
      </c>
      <c r="G31" s="20" t="s">
        <v>25</v>
      </c>
      <c r="H31" s="20"/>
    </row>
    <row r="32" ht="15.95" customHeight="1" spans="1:8">
      <c r="A32" s="19"/>
      <c r="B32" s="21"/>
      <c r="C32" s="19"/>
      <c r="D32" s="148" t="s">
        <v>45</v>
      </c>
      <c r="E32" s="148" t="s">
        <v>20</v>
      </c>
      <c r="F32" s="19">
        <v>4</v>
      </c>
      <c r="G32" s="20" t="s">
        <v>25</v>
      </c>
      <c r="H32" s="20"/>
    </row>
    <row r="33" ht="15.95" customHeight="1" spans="1:8">
      <c r="A33" s="19"/>
      <c r="B33" s="21"/>
      <c r="C33" s="19"/>
      <c r="D33" s="148" t="s">
        <v>312</v>
      </c>
      <c r="E33" s="148" t="s">
        <v>28</v>
      </c>
      <c r="F33" s="19">
        <v>4</v>
      </c>
      <c r="G33" s="20" t="s">
        <v>25</v>
      </c>
      <c r="H33" s="20"/>
    </row>
    <row r="34" ht="15.95" customHeight="1" spans="1:8">
      <c r="A34" s="19"/>
      <c r="B34" s="21"/>
      <c r="C34" s="19"/>
      <c r="D34" s="148" t="s">
        <v>47</v>
      </c>
      <c r="E34" s="148" t="s">
        <v>28</v>
      </c>
      <c r="F34" s="19">
        <v>4</v>
      </c>
      <c r="G34" s="20" t="s">
        <v>25</v>
      </c>
      <c r="H34" s="20"/>
    </row>
    <row r="35" ht="15.95" customHeight="1" spans="1:8">
      <c r="A35" s="19"/>
      <c r="B35" s="21"/>
      <c r="C35" s="19"/>
      <c r="D35" s="148" t="s">
        <v>48</v>
      </c>
      <c r="E35" s="148" t="s">
        <v>49</v>
      </c>
      <c r="F35" s="19">
        <v>4</v>
      </c>
      <c r="G35" s="20" t="s">
        <v>25</v>
      </c>
      <c r="H35" s="20"/>
    </row>
    <row r="36" ht="15.95" customHeight="1" spans="1:8">
      <c r="A36" s="19"/>
      <c r="B36" s="21"/>
      <c r="C36" s="19"/>
      <c r="D36" s="148" t="s">
        <v>50</v>
      </c>
      <c r="E36" s="148" t="s">
        <v>43</v>
      </c>
      <c r="F36" s="19">
        <v>4</v>
      </c>
      <c r="G36" s="20" t="s">
        <v>25</v>
      </c>
      <c r="H36" s="20"/>
    </row>
    <row r="37" ht="15.95" customHeight="1" spans="1:8">
      <c r="A37" s="19"/>
      <c r="B37" s="21"/>
      <c r="C37" s="19"/>
      <c r="D37" s="148" t="s">
        <v>45</v>
      </c>
      <c r="E37" s="148" t="s">
        <v>20</v>
      </c>
      <c r="F37" s="19">
        <v>4</v>
      </c>
      <c r="G37" s="20" t="s">
        <v>25</v>
      </c>
      <c r="H37" s="20"/>
    </row>
    <row r="38" ht="15.95" customHeight="1" spans="1:8">
      <c r="A38" s="19"/>
      <c r="B38" s="21"/>
      <c r="C38" s="19"/>
      <c r="D38" s="148" t="s">
        <v>51</v>
      </c>
      <c r="E38" s="148" t="s">
        <v>20</v>
      </c>
      <c r="F38" s="19">
        <v>1</v>
      </c>
      <c r="G38" s="20" t="s">
        <v>25</v>
      </c>
      <c r="H38" s="20"/>
    </row>
    <row r="39" ht="15.95" customHeight="1" spans="1:8">
      <c r="A39" s="19"/>
      <c r="B39" s="21"/>
      <c r="C39" s="148" t="s">
        <v>52</v>
      </c>
      <c r="D39" s="148" t="s">
        <v>53</v>
      </c>
      <c r="E39" s="148" t="s">
        <v>49</v>
      </c>
      <c r="F39" s="19">
        <v>1</v>
      </c>
      <c r="G39" s="20" t="s">
        <v>25</v>
      </c>
      <c r="H39" s="20"/>
    </row>
    <row r="40" ht="15.95" customHeight="1" spans="1:8">
      <c r="A40" s="19"/>
      <c r="B40" s="21"/>
      <c r="C40" s="19"/>
      <c r="D40" s="148" t="s">
        <v>313</v>
      </c>
      <c r="E40" s="148" t="s">
        <v>36</v>
      </c>
      <c r="F40" s="148" t="s">
        <v>82</v>
      </c>
      <c r="G40" s="20" t="s">
        <v>25</v>
      </c>
      <c r="H40" s="20"/>
    </row>
    <row r="41" ht="15.95" customHeight="1" spans="1:8">
      <c r="A41" s="19"/>
      <c r="B41" s="21"/>
      <c r="C41" s="19"/>
      <c r="D41" s="148" t="s">
        <v>314</v>
      </c>
      <c r="E41" s="148" t="s">
        <v>28</v>
      </c>
      <c r="F41" s="148" t="s">
        <v>65</v>
      </c>
      <c r="G41" s="20" t="s">
        <v>25</v>
      </c>
      <c r="H41" s="20"/>
    </row>
    <row r="42" ht="15.95" customHeight="1" spans="1:8">
      <c r="A42" s="19"/>
      <c r="B42" s="21"/>
      <c r="C42" s="19"/>
      <c r="D42" s="148" t="s">
        <v>57</v>
      </c>
      <c r="E42" s="148" t="s">
        <v>36</v>
      </c>
      <c r="F42" s="19" t="s">
        <v>75</v>
      </c>
      <c r="G42" s="20" t="s">
        <v>25</v>
      </c>
      <c r="H42" s="20"/>
    </row>
    <row r="43" ht="15.95" customHeight="1" spans="1:8">
      <c r="A43" s="19"/>
      <c r="B43" s="21"/>
      <c r="C43" s="19"/>
      <c r="D43" s="148" t="s">
        <v>58</v>
      </c>
      <c r="E43" s="148" t="s">
        <v>20</v>
      </c>
      <c r="F43" s="19">
        <v>1</v>
      </c>
      <c r="G43" s="20" t="s">
        <v>25</v>
      </c>
      <c r="H43" s="20"/>
    </row>
    <row r="44" ht="15.95" customHeight="1" spans="1:8">
      <c r="A44" s="19"/>
      <c r="B44" s="149" t="s">
        <v>65</v>
      </c>
      <c r="C44" s="148" t="s">
        <v>66</v>
      </c>
      <c r="D44" s="148" t="s">
        <v>67</v>
      </c>
      <c r="E44" s="148" t="s">
        <v>19</v>
      </c>
      <c r="F44" s="19">
        <v>76</v>
      </c>
      <c r="G44" s="20" t="s">
        <v>68</v>
      </c>
      <c r="H44" s="20"/>
    </row>
    <row r="45" ht="15.95" customHeight="1" spans="1:8">
      <c r="A45" s="19"/>
      <c r="B45" s="21"/>
      <c r="C45" s="19"/>
      <c r="D45" s="148" t="s">
        <v>69</v>
      </c>
      <c r="E45" s="148" t="s">
        <v>19</v>
      </c>
      <c r="F45" s="19">
        <v>10</v>
      </c>
      <c r="G45" s="20" t="s">
        <v>68</v>
      </c>
      <c r="H45" s="20"/>
    </row>
    <row r="46" ht="15.95" customHeight="1" spans="1:8">
      <c r="A46" s="19"/>
      <c r="B46" s="21"/>
      <c r="C46" s="19"/>
      <c r="D46" s="148" t="s">
        <v>70</v>
      </c>
      <c r="E46" s="148" t="s">
        <v>19</v>
      </c>
      <c r="F46" s="19" t="s">
        <v>75</v>
      </c>
      <c r="G46" s="20" t="s">
        <v>68</v>
      </c>
      <c r="H46" s="20"/>
    </row>
    <row r="47" ht="15.95" customHeight="1" spans="1:8">
      <c r="A47" s="19"/>
      <c r="B47" s="21"/>
      <c r="C47" s="19"/>
      <c r="D47" s="148" t="s">
        <v>315</v>
      </c>
      <c r="E47" s="19" t="s">
        <v>19</v>
      </c>
      <c r="F47" s="19" t="s">
        <v>75</v>
      </c>
      <c r="G47" s="20" t="s">
        <v>68</v>
      </c>
      <c r="H47" s="20"/>
    </row>
    <row r="48" ht="15.95" customHeight="1" spans="1:8">
      <c r="A48" s="19"/>
      <c r="B48" s="149" t="s">
        <v>72</v>
      </c>
      <c r="C48" s="148" t="s">
        <v>73</v>
      </c>
      <c r="D48" s="148" t="s">
        <v>74</v>
      </c>
      <c r="E48" s="148" t="s">
        <v>21</v>
      </c>
      <c r="F48" s="19">
        <v>1</v>
      </c>
      <c r="G48" s="20"/>
      <c r="H48" s="20"/>
    </row>
    <row r="49" ht="15.95" customHeight="1" spans="1:8">
      <c r="A49" s="19"/>
      <c r="B49" s="149" t="s">
        <v>75</v>
      </c>
      <c r="C49" s="148" t="s">
        <v>76</v>
      </c>
      <c r="D49" s="148" t="s">
        <v>77</v>
      </c>
      <c r="E49" s="148" t="s">
        <v>49</v>
      </c>
      <c r="F49" s="19">
        <v>9</v>
      </c>
      <c r="G49" s="20" t="s">
        <v>78</v>
      </c>
      <c r="H49" s="20"/>
    </row>
    <row r="50" ht="15.95" customHeight="1" spans="1:8">
      <c r="A50" s="19"/>
      <c r="B50" s="149" t="s">
        <v>79</v>
      </c>
      <c r="C50" s="148" t="s">
        <v>80</v>
      </c>
      <c r="D50" s="19"/>
      <c r="E50" s="148" t="s">
        <v>49</v>
      </c>
      <c r="F50" s="19">
        <v>80</v>
      </c>
      <c r="G50" s="20" t="s">
        <v>81</v>
      </c>
      <c r="H50" s="20"/>
    </row>
    <row r="51" ht="15.95" customHeight="1" spans="1:8">
      <c r="A51" s="19"/>
      <c r="B51" s="149" t="s">
        <v>82</v>
      </c>
      <c r="C51" s="148" t="s">
        <v>80</v>
      </c>
      <c r="D51" s="148" t="s">
        <v>83</v>
      </c>
      <c r="E51" s="148" t="s">
        <v>49</v>
      </c>
      <c r="F51" s="19">
        <v>4</v>
      </c>
      <c r="G51" s="20" t="s">
        <v>84</v>
      </c>
      <c r="H51" s="20"/>
    </row>
    <row r="52" ht="15.95" customHeight="1" spans="1:8">
      <c r="A52" s="19"/>
      <c r="B52" s="149" t="s">
        <v>85</v>
      </c>
      <c r="C52" s="148" t="s">
        <v>76</v>
      </c>
      <c r="D52" s="148" t="s">
        <v>86</v>
      </c>
      <c r="E52" s="148" t="s">
        <v>49</v>
      </c>
      <c r="F52" s="19">
        <v>13</v>
      </c>
      <c r="G52" s="20" t="s">
        <v>87</v>
      </c>
      <c r="H52" s="20"/>
    </row>
    <row r="53" ht="15.95" customHeight="1" spans="1:8">
      <c r="A53" s="19"/>
      <c r="B53" s="21"/>
      <c r="C53" s="19"/>
      <c r="D53" s="148" t="s">
        <v>88</v>
      </c>
      <c r="E53" s="148" t="s">
        <v>49</v>
      </c>
      <c r="F53" s="19">
        <v>82</v>
      </c>
      <c r="G53" s="20" t="s">
        <v>87</v>
      </c>
      <c r="H53" s="20"/>
    </row>
    <row r="54" ht="15.95" customHeight="1" spans="1:8">
      <c r="A54" s="19"/>
      <c r="B54" s="21"/>
      <c r="C54" s="19"/>
      <c r="D54" s="148" t="s">
        <v>89</v>
      </c>
      <c r="E54" s="148" t="s">
        <v>49</v>
      </c>
      <c r="F54" s="19">
        <v>82</v>
      </c>
      <c r="G54" s="20" t="s">
        <v>87</v>
      </c>
      <c r="H54" s="20"/>
    </row>
    <row r="55" ht="15.95" customHeight="1" spans="1:8">
      <c r="A55" s="19"/>
      <c r="B55" s="21"/>
      <c r="C55" s="19"/>
      <c r="D55" s="148" t="s">
        <v>90</v>
      </c>
      <c r="E55" s="148" t="s">
        <v>21</v>
      </c>
      <c r="F55" s="19">
        <v>1</v>
      </c>
      <c r="G55" s="20" t="s">
        <v>87</v>
      </c>
      <c r="H55" s="20"/>
    </row>
    <row r="56" ht="15.95" customHeight="1" spans="1:8">
      <c r="A56" s="19"/>
      <c r="B56" s="149" t="s">
        <v>94</v>
      </c>
      <c r="C56" s="148" t="s">
        <v>95</v>
      </c>
      <c r="D56" s="148" t="s">
        <v>96</v>
      </c>
      <c r="E56" s="148" t="s">
        <v>21</v>
      </c>
      <c r="F56" s="19">
        <v>1</v>
      </c>
      <c r="G56" s="20" t="s">
        <v>81</v>
      </c>
      <c r="H56" s="20"/>
    </row>
    <row r="57" ht="15.95" customHeight="1" spans="1:8">
      <c r="A57" s="19"/>
      <c r="B57" s="149" t="s">
        <v>97</v>
      </c>
      <c r="C57" s="148" t="s">
        <v>98</v>
      </c>
      <c r="D57" s="19"/>
      <c r="E57" s="148" t="s">
        <v>21</v>
      </c>
      <c r="F57" s="19">
        <v>1</v>
      </c>
      <c r="G57" s="20" t="s">
        <v>99</v>
      </c>
      <c r="H57" s="20"/>
    </row>
    <row r="58" ht="15.95" customHeight="1" spans="1:8">
      <c r="A58" s="19"/>
      <c r="B58" s="149" t="s">
        <v>100</v>
      </c>
      <c r="C58" s="148" t="s">
        <v>101</v>
      </c>
      <c r="D58" s="148" t="s">
        <v>102</v>
      </c>
      <c r="E58" s="148" t="s">
        <v>21</v>
      </c>
      <c r="F58" s="19">
        <v>1</v>
      </c>
      <c r="G58" s="20" t="s">
        <v>103</v>
      </c>
      <c r="H58" s="20"/>
    </row>
    <row r="59" ht="15.95" customHeight="1" spans="1:8">
      <c r="A59" s="19"/>
      <c r="B59" s="21" t="s">
        <v>106</v>
      </c>
      <c r="C59" s="19" t="s">
        <v>316</v>
      </c>
      <c r="D59" s="19"/>
      <c r="E59" s="19"/>
      <c r="F59" s="19"/>
      <c r="G59" s="20"/>
      <c r="H59" s="20"/>
    </row>
    <row r="60" ht="15.95" customHeight="1" spans="1:8">
      <c r="A60" s="19"/>
      <c r="B60" s="149" t="s">
        <v>108</v>
      </c>
      <c r="C60" s="148" t="s">
        <v>109</v>
      </c>
      <c r="D60" s="19"/>
      <c r="E60" s="19"/>
      <c r="F60" s="19"/>
      <c r="G60" s="20"/>
      <c r="H60" s="20"/>
    </row>
    <row r="61" ht="15.95" customHeight="1" spans="1:8">
      <c r="A61" s="19" t="s">
        <v>97</v>
      </c>
      <c r="B61" s="19">
        <v>269</v>
      </c>
      <c r="C61" s="148" t="s">
        <v>149</v>
      </c>
      <c r="D61" s="148" t="s">
        <v>158</v>
      </c>
      <c r="E61" s="148" t="s">
        <v>28</v>
      </c>
      <c r="F61" s="19">
        <v>1</v>
      </c>
      <c r="G61" s="20" t="s">
        <v>157</v>
      </c>
      <c r="H61" s="20"/>
    </row>
    <row r="62" ht="15.95" customHeight="1" spans="1:8">
      <c r="A62" s="19" t="s">
        <v>100</v>
      </c>
      <c r="B62" s="19">
        <v>278</v>
      </c>
      <c r="C62" s="148" t="s">
        <v>159</v>
      </c>
      <c r="D62" s="148" t="s">
        <v>160</v>
      </c>
      <c r="E62" s="148" t="s">
        <v>19</v>
      </c>
      <c r="F62" s="19">
        <v>4</v>
      </c>
      <c r="G62" s="20" t="s">
        <v>161</v>
      </c>
      <c r="H62" s="20"/>
    </row>
    <row r="63" ht="25.5" customHeight="1" spans="1:8">
      <c r="A63" s="19" t="s">
        <v>104</v>
      </c>
      <c r="B63" s="19">
        <v>123</v>
      </c>
      <c r="C63" s="148" t="s">
        <v>162</v>
      </c>
      <c r="D63" s="19" t="s">
        <v>317</v>
      </c>
      <c r="E63" s="148" t="s">
        <v>49</v>
      </c>
      <c r="F63" s="19">
        <v>1</v>
      </c>
      <c r="G63" s="20" t="s">
        <v>164</v>
      </c>
      <c r="H63" s="20"/>
    </row>
    <row r="64" ht="15.95" customHeight="1" spans="1:8">
      <c r="A64" s="19" t="s">
        <v>106</v>
      </c>
      <c r="B64" s="19">
        <v>167</v>
      </c>
      <c r="C64" s="148" t="s">
        <v>149</v>
      </c>
      <c r="D64" s="19"/>
      <c r="E64" s="148" t="s">
        <v>19</v>
      </c>
      <c r="F64" s="19">
        <v>1</v>
      </c>
      <c r="G64" s="20" t="s">
        <v>165</v>
      </c>
      <c r="H64" s="20"/>
    </row>
    <row r="65" ht="15.95" customHeight="1" spans="1:8">
      <c r="A65" s="19" t="s">
        <v>108</v>
      </c>
      <c r="B65" s="19">
        <v>233</v>
      </c>
      <c r="C65" s="148" t="s">
        <v>149</v>
      </c>
      <c r="D65" s="148" t="s">
        <v>169</v>
      </c>
      <c r="E65" s="148" t="s">
        <v>19</v>
      </c>
      <c r="F65" s="19">
        <v>1</v>
      </c>
      <c r="G65" s="20" t="s">
        <v>170</v>
      </c>
      <c r="H65" s="20"/>
    </row>
    <row r="66" ht="15.95" customHeight="1" spans="1:8">
      <c r="A66" s="19" t="s">
        <v>318</v>
      </c>
      <c r="B66" s="19">
        <v>234</v>
      </c>
      <c r="C66" s="148" t="s">
        <v>149</v>
      </c>
      <c r="D66" s="148" t="s">
        <v>169</v>
      </c>
      <c r="E66" s="148" t="s">
        <v>19</v>
      </c>
      <c r="F66" s="19">
        <v>1</v>
      </c>
      <c r="G66" s="20" t="s">
        <v>170</v>
      </c>
      <c r="H66" s="20"/>
    </row>
    <row r="67" ht="15.95" customHeight="1" spans="1:8">
      <c r="A67" s="19" t="s">
        <v>319</v>
      </c>
      <c r="B67" s="19">
        <v>242</v>
      </c>
      <c r="C67" s="148" t="s">
        <v>171</v>
      </c>
      <c r="D67" s="148" t="s">
        <v>172</v>
      </c>
      <c r="E67" s="148" t="s">
        <v>19</v>
      </c>
      <c r="F67" s="19">
        <v>1</v>
      </c>
      <c r="G67" s="20" t="s">
        <v>173</v>
      </c>
      <c r="H67" s="20"/>
    </row>
    <row r="68" ht="15.95" customHeight="1" spans="1:10">
      <c r="A68" s="19" t="s">
        <v>320</v>
      </c>
      <c r="B68" s="19">
        <v>244</v>
      </c>
      <c r="C68" s="148" t="s">
        <v>174</v>
      </c>
      <c r="D68" s="19"/>
      <c r="E68" s="148" t="s">
        <v>19</v>
      </c>
      <c r="F68" s="19">
        <v>2</v>
      </c>
      <c r="G68" s="20" t="s">
        <v>151</v>
      </c>
      <c r="H68" s="20"/>
      <c r="J68" s="22"/>
    </row>
    <row r="69" ht="15.95" customHeight="1" spans="1:8">
      <c r="A69" s="19" t="s">
        <v>321</v>
      </c>
      <c r="B69" s="19">
        <v>257</v>
      </c>
      <c r="C69" s="148" t="s">
        <v>175</v>
      </c>
      <c r="D69" s="148" t="s">
        <v>176</v>
      </c>
      <c r="E69" s="148" t="s">
        <v>19</v>
      </c>
      <c r="F69" s="19">
        <v>1</v>
      </c>
      <c r="G69" s="20" t="s">
        <v>177</v>
      </c>
      <c r="H69" s="20"/>
    </row>
    <row r="70" ht="15.95" customHeight="1" spans="1:8">
      <c r="A70" s="19" t="s">
        <v>322</v>
      </c>
      <c r="B70" s="19">
        <v>265</v>
      </c>
      <c r="C70" s="148" t="s">
        <v>175</v>
      </c>
      <c r="D70" s="148" t="s">
        <v>178</v>
      </c>
      <c r="E70" s="148" t="s">
        <v>19</v>
      </c>
      <c r="F70" s="19">
        <v>1</v>
      </c>
      <c r="G70" s="20" t="s">
        <v>179</v>
      </c>
      <c r="H70" s="20"/>
    </row>
    <row r="71" ht="15.95" customHeight="1" spans="1:8">
      <c r="A71" s="19" t="s">
        <v>311</v>
      </c>
      <c r="B71" s="19">
        <v>313</v>
      </c>
      <c r="C71" s="148" t="s">
        <v>149</v>
      </c>
      <c r="D71" s="148" t="s">
        <v>169</v>
      </c>
      <c r="E71" s="148" t="s">
        <v>19</v>
      </c>
      <c r="F71" s="19">
        <v>1</v>
      </c>
      <c r="G71" s="20" t="s">
        <v>184</v>
      </c>
      <c r="H71" s="20"/>
    </row>
    <row r="72" ht="15.95" customHeight="1" spans="1:8">
      <c r="A72" s="19" t="s">
        <v>323</v>
      </c>
      <c r="B72" s="19">
        <v>166</v>
      </c>
      <c r="C72" s="148" t="s">
        <v>185</v>
      </c>
      <c r="D72" s="19"/>
      <c r="E72" s="148" t="s">
        <v>19</v>
      </c>
      <c r="F72" s="19">
        <v>1</v>
      </c>
      <c r="G72" s="20" t="s">
        <v>144</v>
      </c>
      <c r="H72" s="20"/>
    </row>
    <row r="73" ht="15.95" customHeight="1" spans="1:8">
      <c r="A73" s="19" t="s">
        <v>324</v>
      </c>
      <c r="B73" s="19">
        <v>193</v>
      </c>
      <c r="C73" s="148" t="s">
        <v>146</v>
      </c>
      <c r="D73" s="148" t="s">
        <v>186</v>
      </c>
      <c r="E73" s="148" t="s">
        <v>19</v>
      </c>
      <c r="F73" s="19">
        <v>1</v>
      </c>
      <c r="G73" s="20" t="s">
        <v>144</v>
      </c>
      <c r="H73" s="20"/>
    </row>
    <row r="74" ht="15.95" customHeight="1" spans="1:8">
      <c r="A74" s="19" t="s">
        <v>325</v>
      </c>
      <c r="B74" s="19">
        <v>230</v>
      </c>
      <c r="C74" s="148" t="s">
        <v>146</v>
      </c>
      <c r="D74" s="148" t="s">
        <v>189</v>
      </c>
      <c r="E74" s="148" t="s">
        <v>19</v>
      </c>
      <c r="F74" s="19">
        <v>1</v>
      </c>
      <c r="G74" s="20" t="s">
        <v>188</v>
      </c>
      <c r="H74" s="20"/>
    </row>
    <row r="75" ht="15.95" customHeight="1" spans="1:8">
      <c r="A75" s="19" t="s">
        <v>326</v>
      </c>
      <c r="B75" s="19">
        <v>219</v>
      </c>
      <c r="C75" s="148" t="s">
        <v>166</v>
      </c>
      <c r="D75" s="148" t="s">
        <v>327</v>
      </c>
      <c r="E75" s="148" t="s">
        <v>19</v>
      </c>
      <c r="F75" s="19">
        <v>1</v>
      </c>
      <c r="G75" s="20" t="s">
        <v>168</v>
      </c>
      <c r="H75" s="20"/>
    </row>
    <row r="76" ht="15.95" customHeight="1" spans="1:8">
      <c r="A76" s="19" t="s">
        <v>328</v>
      </c>
      <c r="B76" s="19">
        <v>223</v>
      </c>
      <c r="C76" s="148" t="s">
        <v>146</v>
      </c>
      <c r="D76" s="19"/>
      <c r="E76" s="148" t="s">
        <v>19</v>
      </c>
      <c r="F76" s="19">
        <v>1</v>
      </c>
      <c r="G76" s="20" t="s">
        <v>191</v>
      </c>
      <c r="H76" s="20"/>
    </row>
    <row r="77" ht="15.95" customHeight="1" spans="1:8">
      <c r="A77" s="19" t="s">
        <v>329</v>
      </c>
      <c r="B77" s="19">
        <v>228</v>
      </c>
      <c r="C77" s="148" t="s">
        <v>146</v>
      </c>
      <c r="D77" s="148" t="s">
        <v>194</v>
      </c>
      <c r="E77" s="148" t="s">
        <v>19</v>
      </c>
      <c r="F77" s="19">
        <v>1</v>
      </c>
      <c r="G77" s="20" t="s">
        <v>193</v>
      </c>
      <c r="H77" s="20"/>
    </row>
    <row r="78" ht="15.95" customHeight="1" spans="1:8">
      <c r="A78" s="19" t="s">
        <v>330</v>
      </c>
      <c r="B78" s="19">
        <v>232</v>
      </c>
      <c r="C78" s="148" t="s">
        <v>195</v>
      </c>
      <c r="D78" s="19"/>
      <c r="E78" s="148" t="s">
        <v>19</v>
      </c>
      <c r="F78" s="19">
        <v>1</v>
      </c>
      <c r="G78" s="20" t="s">
        <v>196</v>
      </c>
      <c r="H78" s="20"/>
    </row>
    <row r="79" ht="15.95" customHeight="1" spans="1:8">
      <c r="A79" s="19" t="s">
        <v>331</v>
      </c>
      <c r="B79" s="19">
        <v>126</v>
      </c>
      <c r="C79" s="148" t="s">
        <v>202</v>
      </c>
      <c r="D79" s="148" t="s">
        <v>203</v>
      </c>
      <c r="E79" s="148" t="s">
        <v>19</v>
      </c>
      <c r="F79" s="19">
        <v>1</v>
      </c>
      <c r="G79" s="20" t="s">
        <v>164</v>
      </c>
      <c r="H79" s="20"/>
    </row>
    <row r="80" ht="15.95" customHeight="1" spans="1:8">
      <c r="A80" s="19" t="s">
        <v>332</v>
      </c>
      <c r="B80" s="19">
        <v>127</v>
      </c>
      <c r="C80" s="148" t="s">
        <v>204</v>
      </c>
      <c r="D80" s="148" t="s">
        <v>205</v>
      </c>
      <c r="E80" s="148" t="s">
        <v>19</v>
      </c>
      <c r="F80" s="19">
        <v>1</v>
      </c>
      <c r="G80" s="20" t="s">
        <v>164</v>
      </c>
      <c r="H80" s="20"/>
    </row>
    <row r="81" ht="15.95" customHeight="1" spans="1:8">
      <c r="A81" s="19" t="s">
        <v>333</v>
      </c>
      <c r="B81" s="19">
        <v>129</v>
      </c>
      <c r="C81" s="148" t="s">
        <v>209</v>
      </c>
      <c r="D81" s="148" t="s">
        <v>210</v>
      </c>
      <c r="E81" s="148" t="s">
        <v>19</v>
      </c>
      <c r="F81" s="19">
        <v>1</v>
      </c>
      <c r="G81" s="20" t="s">
        <v>164</v>
      </c>
      <c r="H81" s="20"/>
    </row>
    <row r="82" ht="15.95" customHeight="1" spans="1:8">
      <c r="A82" s="19" t="s">
        <v>334</v>
      </c>
      <c r="B82" s="19">
        <v>208</v>
      </c>
      <c r="C82" s="148" t="s">
        <v>146</v>
      </c>
      <c r="D82" s="148" t="s">
        <v>148</v>
      </c>
      <c r="E82" s="148" t="s">
        <v>19</v>
      </c>
      <c r="F82" s="19">
        <v>1</v>
      </c>
      <c r="G82" s="20" t="s">
        <v>144</v>
      </c>
      <c r="H82" s="20"/>
    </row>
    <row r="83" s="1" customFormat="1" ht="29" customHeight="1" spans="1:13">
      <c r="A83" s="19" t="s">
        <v>335</v>
      </c>
      <c r="B83" s="23" t="s">
        <v>336</v>
      </c>
      <c r="C83" s="19" t="s">
        <v>337</v>
      </c>
      <c r="D83" s="19" t="s">
        <v>338</v>
      </c>
      <c r="E83" s="19" t="s">
        <v>339</v>
      </c>
      <c r="F83" s="19" t="s">
        <v>340</v>
      </c>
      <c r="G83" s="20" t="s">
        <v>164</v>
      </c>
      <c r="H83" s="24"/>
      <c r="I83" s="3"/>
      <c r="J83" s="25"/>
      <c r="K83" s="25"/>
      <c r="L83" s="26"/>
      <c r="M83" s="27"/>
    </row>
    <row r="84" ht="15.95" customHeight="1" spans="1:8">
      <c r="A84" s="19" t="s">
        <v>341</v>
      </c>
      <c r="B84" s="19">
        <v>281</v>
      </c>
      <c r="C84" s="148" t="s">
        <v>216</v>
      </c>
      <c r="D84" s="148" t="s">
        <v>217</v>
      </c>
      <c r="E84" s="148" t="s">
        <v>19</v>
      </c>
      <c r="F84" s="19">
        <v>1</v>
      </c>
      <c r="G84" s="20" t="s">
        <v>218</v>
      </c>
      <c r="H84" s="20"/>
    </row>
    <row r="85" ht="15.95" customHeight="1" spans="1:8">
      <c r="A85" s="19" t="s">
        <v>342</v>
      </c>
      <c r="B85" s="19">
        <v>131</v>
      </c>
      <c r="C85" s="148" t="s">
        <v>219</v>
      </c>
      <c r="D85" s="148" t="s">
        <v>220</v>
      </c>
      <c r="E85" s="148" t="s">
        <v>19</v>
      </c>
      <c r="F85" s="19">
        <v>1</v>
      </c>
      <c r="G85" s="20" t="s">
        <v>164</v>
      </c>
      <c r="H85" s="20"/>
    </row>
    <row r="86" ht="15.95" customHeight="1" spans="1:8">
      <c r="A86" s="19" t="s">
        <v>343</v>
      </c>
      <c r="B86" s="19">
        <v>240</v>
      </c>
      <c r="C86" s="148" t="s">
        <v>153</v>
      </c>
      <c r="D86" s="148" t="s">
        <v>221</v>
      </c>
      <c r="E86" s="148" t="s">
        <v>19</v>
      </c>
      <c r="F86" s="19">
        <v>1</v>
      </c>
      <c r="G86" s="20" t="s">
        <v>222</v>
      </c>
      <c r="H86" s="20"/>
    </row>
    <row r="87" ht="15.95" customHeight="1" spans="1:8">
      <c r="A87" s="19" t="s">
        <v>344</v>
      </c>
      <c r="B87" s="19">
        <v>152</v>
      </c>
      <c r="C87" s="148" t="s">
        <v>223</v>
      </c>
      <c r="D87" s="19" t="s">
        <v>345</v>
      </c>
      <c r="E87" s="148" t="s">
        <v>19</v>
      </c>
      <c r="F87" s="19">
        <v>1</v>
      </c>
      <c r="G87" s="20" t="s">
        <v>224</v>
      </c>
      <c r="H87" s="20"/>
    </row>
    <row r="88" ht="15.95" customHeight="1" spans="1:8">
      <c r="A88" s="19" t="s">
        <v>346</v>
      </c>
      <c r="B88" s="19">
        <v>260</v>
      </c>
      <c r="C88" s="148" t="s">
        <v>153</v>
      </c>
      <c r="D88" s="148" t="s">
        <v>227</v>
      </c>
      <c r="E88" s="148" t="s">
        <v>19</v>
      </c>
      <c r="F88" s="19">
        <v>1</v>
      </c>
      <c r="G88" s="20" t="s">
        <v>228</v>
      </c>
      <c r="H88" s="20"/>
    </row>
    <row r="89" ht="15.95" customHeight="1" spans="1:8">
      <c r="A89" s="19" t="s">
        <v>347</v>
      </c>
      <c r="B89" s="19">
        <v>261</v>
      </c>
      <c r="C89" s="148" t="s">
        <v>171</v>
      </c>
      <c r="D89" s="148" t="s">
        <v>229</v>
      </c>
      <c r="E89" s="148" t="s">
        <v>19</v>
      </c>
      <c r="F89" s="19">
        <v>1</v>
      </c>
      <c r="G89" s="20" t="s">
        <v>230</v>
      </c>
      <c r="H89" s="20"/>
    </row>
    <row r="90" ht="15.95" customHeight="1" spans="1:8">
      <c r="A90" s="19" t="s">
        <v>348</v>
      </c>
      <c r="B90" s="19">
        <v>274</v>
      </c>
      <c r="C90" s="148" t="s">
        <v>146</v>
      </c>
      <c r="D90" s="148" t="s">
        <v>200</v>
      </c>
      <c r="E90" s="148" t="s">
        <v>19</v>
      </c>
      <c r="F90" s="19">
        <v>1</v>
      </c>
      <c r="G90" s="20" t="s">
        <v>231</v>
      </c>
      <c r="H90" s="20"/>
    </row>
    <row r="91" ht="15.95" customHeight="1" spans="1:8">
      <c r="A91" s="19" t="s">
        <v>349</v>
      </c>
      <c r="B91" s="19">
        <v>275</v>
      </c>
      <c r="C91" s="148" t="s">
        <v>146</v>
      </c>
      <c r="D91" s="148" t="s">
        <v>200</v>
      </c>
      <c r="E91" s="148" t="s">
        <v>19</v>
      </c>
      <c r="F91" s="19">
        <v>1</v>
      </c>
      <c r="G91" s="20" t="s">
        <v>231</v>
      </c>
      <c r="H91" s="20"/>
    </row>
    <row r="92" ht="15.95" customHeight="1" spans="1:8">
      <c r="A92" s="19" t="s">
        <v>350</v>
      </c>
      <c r="B92" s="19">
        <v>276</v>
      </c>
      <c r="C92" s="148" t="s">
        <v>146</v>
      </c>
      <c r="D92" s="148" t="s">
        <v>232</v>
      </c>
      <c r="E92" s="148" t="s">
        <v>19</v>
      </c>
      <c r="F92" s="19">
        <v>1</v>
      </c>
      <c r="G92" s="20" t="s">
        <v>231</v>
      </c>
      <c r="H92" s="20"/>
    </row>
    <row r="93" ht="15.95" customHeight="1" spans="1:8">
      <c r="A93" s="19" t="s">
        <v>351</v>
      </c>
      <c r="B93" s="19">
        <v>280</v>
      </c>
      <c r="C93" s="148" t="s">
        <v>233</v>
      </c>
      <c r="D93" s="19" t="s">
        <v>352</v>
      </c>
      <c r="E93" s="148" t="s">
        <v>19</v>
      </c>
      <c r="F93" s="19">
        <v>1</v>
      </c>
      <c r="G93" s="20" t="s">
        <v>161</v>
      </c>
      <c r="H93" s="20"/>
    </row>
    <row r="94" ht="15.95" customHeight="1" spans="1:8">
      <c r="A94" s="19" t="s">
        <v>353</v>
      </c>
      <c r="B94" s="19">
        <v>298</v>
      </c>
      <c r="C94" s="148" t="s">
        <v>234</v>
      </c>
      <c r="D94" s="148" t="s">
        <v>235</v>
      </c>
      <c r="E94" s="148" t="s">
        <v>19</v>
      </c>
      <c r="F94" s="19">
        <v>1</v>
      </c>
      <c r="G94" s="20" t="s">
        <v>236</v>
      </c>
      <c r="H94" s="20"/>
    </row>
    <row r="95" ht="15.95" customHeight="1" spans="1:8">
      <c r="A95" s="19" t="s">
        <v>354</v>
      </c>
      <c r="B95" s="19">
        <v>299</v>
      </c>
      <c r="C95" s="148" t="s">
        <v>234</v>
      </c>
      <c r="D95" s="148" t="s">
        <v>237</v>
      </c>
      <c r="E95" s="148" t="s">
        <v>19</v>
      </c>
      <c r="F95" s="19">
        <v>1</v>
      </c>
      <c r="G95" s="20" t="s">
        <v>236</v>
      </c>
      <c r="H95" s="20"/>
    </row>
    <row r="96" ht="15.95" customHeight="1" spans="1:8">
      <c r="A96" s="19" t="s">
        <v>355</v>
      </c>
      <c r="B96" s="19">
        <v>165</v>
      </c>
      <c r="C96" s="148" t="s">
        <v>238</v>
      </c>
      <c r="D96" s="19"/>
      <c r="E96" s="148" t="s">
        <v>19</v>
      </c>
      <c r="F96" s="19">
        <v>1</v>
      </c>
      <c r="G96" s="20" t="s">
        <v>239</v>
      </c>
      <c r="H96" s="20"/>
    </row>
    <row r="97" ht="15.95" customHeight="1" spans="1:8">
      <c r="A97" s="19" t="s">
        <v>356</v>
      </c>
      <c r="B97" s="19">
        <v>254</v>
      </c>
      <c r="C97" s="148" t="s">
        <v>146</v>
      </c>
      <c r="D97" s="148" t="s">
        <v>147</v>
      </c>
      <c r="E97" s="148" t="s">
        <v>19</v>
      </c>
      <c r="F97" s="19">
        <v>1</v>
      </c>
      <c r="G97" s="20" t="s">
        <v>240</v>
      </c>
      <c r="H97" s="20"/>
    </row>
    <row r="98" ht="15.95" customHeight="1" spans="1:8">
      <c r="A98" s="19" t="s">
        <v>357</v>
      </c>
      <c r="B98" s="19">
        <v>256</v>
      </c>
      <c r="C98" s="148" t="s">
        <v>153</v>
      </c>
      <c r="D98" s="148" t="s">
        <v>195</v>
      </c>
      <c r="E98" s="148" t="s">
        <v>19</v>
      </c>
      <c r="F98" s="19">
        <v>1</v>
      </c>
      <c r="G98" s="20" t="s">
        <v>240</v>
      </c>
      <c r="H98" s="20"/>
    </row>
    <row r="99" ht="15.95" customHeight="1" spans="1:8">
      <c r="A99" s="19" t="s">
        <v>358</v>
      </c>
      <c r="B99" s="19">
        <v>168</v>
      </c>
      <c r="C99" s="148" t="s">
        <v>171</v>
      </c>
      <c r="D99" s="148" t="s">
        <v>359</v>
      </c>
      <c r="E99" s="148" t="s">
        <v>19</v>
      </c>
      <c r="F99" s="19">
        <v>1</v>
      </c>
      <c r="G99" s="20" t="s">
        <v>144</v>
      </c>
      <c r="H99" s="20"/>
    </row>
    <row r="100" ht="15.95" customHeight="1" spans="1:8">
      <c r="A100" s="19" t="s">
        <v>360</v>
      </c>
      <c r="B100" s="19">
        <v>169</v>
      </c>
      <c r="C100" s="148" t="s">
        <v>171</v>
      </c>
      <c r="D100" s="148" t="s">
        <v>359</v>
      </c>
      <c r="E100" s="148" t="s">
        <v>19</v>
      </c>
      <c r="F100" s="19">
        <v>1</v>
      </c>
      <c r="G100" s="20" t="s">
        <v>144</v>
      </c>
      <c r="H100" s="20"/>
    </row>
    <row r="101" ht="15.95" customHeight="1" spans="1:8">
      <c r="A101" s="19" t="s">
        <v>361</v>
      </c>
      <c r="B101" s="19">
        <v>170</v>
      </c>
      <c r="C101" s="148" t="s">
        <v>171</v>
      </c>
      <c r="D101" s="148" t="s">
        <v>359</v>
      </c>
      <c r="E101" s="148" t="s">
        <v>19</v>
      </c>
      <c r="F101" s="19">
        <v>1</v>
      </c>
      <c r="G101" s="20" t="s">
        <v>144</v>
      </c>
      <c r="H101" s="20"/>
    </row>
    <row r="102" ht="15.95" customHeight="1" spans="1:8">
      <c r="A102" s="19" t="s">
        <v>362</v>
      </c>
      <c r="B102" s="19">
        <v>171</v>
      </c>
      <c r="C102" s="148" t="s">
        <v>171</v>
      </c>
      <c r="D102" s="148" t="s">
        <v>359</v>
      </c>
      <c r="E102" s="148" t="s">
        <v>19</v>
      </c>
      <c r="F102" s="19">
        <v>1</v>
      </c>
      <c r="G102" s="20" t="s">
        <v>144</v>
      </c>
      <c r="H102" s="20"/>
    </row>
    <row r="103" ht="15.95" customHeight="1" spans="1:8">
      <c r="A103" s="19" t="s">
        <v>363</v>
      </c>
      <c r="B103" s="19">
        <v>172</v>
      </c>
      <c r="C103" s="148" t="s">
        <v>171</v>
      </c>
      <c r="D103" s="148" t="s">
        <v>359</v>
      </c>
      <c r="E103" s="148" t="s">
        <v>19</v>
      </c>
      <c r="F103" s="19">
        <v>1</v>
      </c>
      <c r="G103" s="20" t="s">
        <v>144</v>
      </c>
      <c r="H103" s="20"/>
    </row>
    <row r="104" ht="15.95" customHeight="1" spans="1:8">
      <c r="A104" s="19" t="s">
        <v>364</v>
      </c>
      <c r="B104" s="19">
        <v>173</v>
      </c>
      <c r="C104" s="148" t="s">
        <v>242</v>
      </c>
      <c r="D104" s="148" t="s">
        <v>365</v>
      </c>
      <c r="E104" s="148" t="s">
        <v>19</v>
      </c>
      <c r="F104" s="19">
        <v>1</v>
      </c>
      <c r="G104" s="20" t="s">
        <v>144</v>
      </c>
      <c r="H104" s="20"/>
    </row>
    <row r="105" ht="15.95" customHeight="1" spans="1:8">
      <c r="A105" s="19" t="s">
        <v>366</v>
      </c>
      <c r="B105" s="19">
        <v>174</v>
      </c>
      <c r="C105" s="148" t="s">
        <v>166</v>
      </c>
      <c r="D105" s="148" t="s">
        <v>367</v>
      </c>
      <c r="E105" s="148" t="s">
        <v>19</v>
      </c>
      <c r="F105" s="19">
        <v>1</v>
      </c>
      <c r="G105" s="20" t="s">
        <v>144</v>
      </c>
      <c r="H105" s="20"/>
    </row>
    <row r="106" ht="15.95" customHeight="1" spans="1:8">
      <c r="A106" s="19" t="s">
        <v>368</v>
      </c>
      <c r="B106" s="19">
        <v>181</v>
      </c>
      <c r="C106" s="148" t="s">
        <v>146</v>
      </c>
      <c r="D106" s="148" t="s">
        <v>147</v>
      </c>
      <c r="E106" s="148" t="s">
        <v>19</v>
      </c>
      <c r="F106" s="19">
        <v>1</v>
      </c>
      <c r="G106" s="20" t="s">
        <v>144</v>
      </c>
      <c r="H106" s="20"/>
    </row>
    <row r="107" ht="15.95" customHeight="1" spans="1:8">
      <c r="A107" s="19" t="s">
        <v>369</v>
      </c>
      <c r="B107" s="19">
        <v>182</v>
      </c>
      <c r="C107" s="148" t="s">
        <v>146</v>
      </c>
      <c r="D107" s="148" t="s">
        <v>147</v>
      </c>
      <c r="E107" s="148" t="s">
        <v>19</v>
      </c>
      <c r="F107" s="19">
        <v>1</v>
      </c>
      <c r="G107" s="20" t="s">
        <v>144</v>
      </c>
      <c r="H107" s="20"/>
    </row>
    <row r="108" ht="15.95" customHeight="1" spans="1:8">
      <c r="A108" s="19" t="s">
        <v>370</v>
      </c>
      <c r="B108" s="19">
        <v>183</v>
      </c>
      <c r="C108" s="148" t="s">
        <v>146</v>
      </c>
      <c r="D108" s="148" t="s">
        <v>147</v>
      </c>
      <c r="E108" s="148" t="s">
        <v>19</v>
      </c>
      <c r="F108" s="19">
        <v>1</v>
      </c>
      <c r="G108" s="20" t="s">
        <v>144</v>
      </c>
      <c r="H108" s="20"/>
    </row>
    <row r="109" ht="15.95" customHeight="1" spans="1:8">
      <c r="A109" s="19" t="s">
        <v>371</v>
      </c>
      <c r="B109" s="19">
        <v>184</v>
      </c>
      <c r="C109" s="148" t="s">
        <v>146</v>
      </c>
      <c r="D109" s="148" t="s">
        <v>147</v>
      </c>
      <c r="E109" s="148" t="s">
        <v>19</v>
      </c>
      <c r="F109" s="19">
        <v>1</v>
      </c>
      <c r="G109" s="20" t="s">
        <v>144</v>
      </c>
      <c r="H109" s="20"/>
    </row>
    <row r="110" ht="15.95" customHeight="1" spans="1:8">
      <c r="A110" s="19" t="s">
        <v>372</v>
      </c>
      <c r="B110" s="19">
        <v>189</v>
      </c>
      <c r="C110" s="148" t="s">
        <v>146</v>
      </c>
      <c r="D110" s="148" t="s">
        <v>147</v>
      </c>
      <c r="E110" s="148" t="s">
        <v>19</v>
      </c>
      <c r="F110" s="19">
        <v>1</v>
      </c>
      <c r="G110" s="20" t="s">
        <v>144</v>
      </c>
      <c r="H110" s="20"/>
    </row>
    <row r="111" ht="15.95" customHeight="1" spans="1:8">
      <c r="A111" s="19" t="s">
        <v>373</v>
      </c>
      <c r="B111" s="19">
        <v>190</v>
      </c>
      <c r="C111" s="148" t="s">
        <v>146</v>
      </c>
      <c r="D111" s="148" t="s">
        <v>147</v>
      </c>
      <c r="E111" s="148" t="s">
        <v>19</v>
      </c>
      <c r="F111" s="19">
        <v>1</v>
      </c>
      <c r="G111" s="20" t="s">
        <v>144</v>
      </c>
      <c r="H111" s="20"/>
    </row>
    <row r="112" ht="15.95" customHeight="1" spans="1:8">
      <c r="A112" s="19" t="s">
        <v>374</v>
      </c>
      <c r="B112" s="19">
        <v>191</v>
      </c>
      <c r="C112" s="148" t="s">
        <v>146</v>
      </c>
      <c r="D112" s="148" t="s">
        <v>147</v>
      </c>
      <c r="E112" s="148" t="s">
        <v>19</v>
      </c>
      <c r="F112" s="19">
        <v>1</v>
      </c>
      <c r="G112" s="20" t="s">
        <v>144</v>
      </c>
      <c r="H112" s="20"/>
    </row>
    <row r="113" ht="15.95" customHeight="1" spans="1:8">
      <c r="A113" s="19" t="s">
        <v>375</v>
      </c>
      <c r="B113" s="19">
        <v>198</v>
      </c>
      <c r="C113" s="148" t="s">
        <v>146</v>
      </c>
      <c r="D113" s="148" t="s">
        <v>147</v>
      </c>
      <c r="E113" s="148" t="s">
        <v>19</v>
      </c>
      <c r="F113" s="19">
        <v>1</v>
      </c>
      <c r="G113" s="20" t="s">
        <v>144</v>
      </c>
      <c r="H113" s="20"/>
    </row>
    <row r="114" ht="15.95" customHeight="1" spans="1:8">
      <c r="A114" s="19" t="s">
        <v>376</v>
      </c>
      <c r="B114" s="19">
        <v>199</v>
      </c>
      <c r="C114" s="148" t="s">
        <v>146</v>
      </c>
      <c r="D114" s="148" t="s">
        <v>148</v>
      </c>
      <c r="E114" s="148" t="s">
        <v>19</v>
      </c>
      <c r="F114" s="19">
        <v>1</v>
      </c>
      <c r="G114" s="20" t="s">
        <v>144</v>
      </c>
      <c r="H114" s="20"/>
    </row>
    <row r="115" ht="15.95" customHeight="1" spans="1:8">
      <c r="A115" s="19" t="s">
        <v>377</v>
      </c>
      <c r="B115" s="19">
        <v>200</v>
      </c>
      <c r="C115" s="148" t="s">
        <v>146</v>
      </c>
      <c r="D115" s="148" t="s">
        <v>148</v>
      </c>
      <c r="E115" s="148" t="s">
        <v>19</v>
      </c>
      <c r="F115" s="19">
        <v>1</v>
      </c>
      <c r="G115" s="20" t="s">
        <v>144</v>
      </c>
      <c r="H115" s="20"/>
    </row>
    <row r="116" ht="15.95" customHeight="1" spans="1:8">
      <c r="A116" s="19" t="s">
        <v>378</v>
      </c>
      <c r="B116" s="19">
        <v>201</v>
      </c>
      <c r="C116" s="148" t="s">
        <v>146</v>
      </c>
      <c r="D116" s="148" t="s">
        <v>245</v>
      </c>
      <c r="E116" s="148" t="s">
        <v>19</v>
      </c>
      <c r="F116" s="19">
        <v>1</v>
      </c>
      <c r="G116" s="20" t="s">
        <v>144</v>
      </c>
      <c r="H116" s="20"/>
    </row>
    <row r="117" ht="15.95" customHeight="1" spans="1:8">
      <c r="A117" s="19" t="s">
        <v>379</v>
      </c>
      <c r="B117" s="19">
        <v>202</v>
      </c>
      <c r="C117" s="148" t="s">
        <v>146</v>
      </c>
      <c r="D117" s="148" t="s">
        <v>245</v>
      </c>
      <c r="E117" s="148" t="s">
        <v>19</v>
      </c>
      <c r="F117" s="19">
        <v>1</v>
      </c>
      <c r="G117" s="20" t="s">
        <v>144</v>
      </c>
      <c r="H117" s="20"/>
    </row>
    <row r="118" ht="15.95" customHeight="1" spans="1:8">
      <c r="A118" s="19" t="s">
        <v>380</v>
      </c>
      <c r="B118" s="19">
        <v>203</v>
      </c>
      <c r="C118" s="148" t="s">
        <v>146</v>
      </c>
      <c r="D118" s="148" t="s">
        <v>245</v>
      </c>
      <c r="E118" s="148" t="s">
        <v>19</v>
      </c>
      <c r="F118" s="19">
        <v>1</v>
      </c>
      <c r="G118" s="20" t="s">
        <v>144</v>
      </c>
      <c r="H118" s="20"/>
    </row>
    <row r="119" ht="15.95" customHeight="1" spans="1:8">
      <c r="A119" s="19" t="s">
        <v>381</v>
      </c>
      <c r="B119" s="19">
        <v>204</v>
      </c>
      <c r="C119" s="148" t="s">
        <v>146</v>
      </c>
      <c r="D119" s="148" t="s">
        <v>246</v>
      </c>
      <c r="E119" s="148" t="s">
        <v>19</v>
      </c>
      <c r="F119" s="19">
        <v>1</v>
      </c>
      <c r="G119" s="20" t="s">
        <v>144</v>
      </c>
      <c r="H119" s="20"/>
    </row>
    <row r="120" ht="15.95" customHeight="1" spans="1:8">
      <c r="A120" s="19" t="s">
        <v>382</v>
      </c>
      <c r="B120" s="19">
        <v>205</v>
      </c>
      <c r="C120" s="148" t="s">
        <v>146</v>
      </c>
      <c r="D120" s="148" t="s">
        <v>247</v>
      </c>
      <c r="E120" s="148" t="s">
        <v>19</v>
      </c>
      <c r="F120" s="19">
        <v>1</v>
      </c>
      <c r="G120" s="20" t="s">
        <v>144</v>
      </c>
      <c r="H120" s="20"/>
    </row>
    <row r="121" ht="15.95" customHeight="1" spans="1:8">
      <c r="A121" s="19" t="s">
        <v>383</v>
      </c>
      <c r="B121" s="19">
        <v>209</v>
      </c>
      <c r="C121" s="148" t="s">
        <v>146</v>
      </c>
      <c r="D121" s="148" t="s">
        <v>37</v>
      </c>
      <c r="E121" s="148" t="s">
        <v>19</v>
      </c>
      <c r="F121" s="19">
        <v>1</v>
      </c>
      <c r="G121" s="20" t="s">
        <v>144</v>
      </c>
      <c r="H121" s="20"/>
    </row>
    <row r="122" ht="15.95" customHeight="1" spans="1:8">
      <c r="A122" s="19" t="s">
        <v>384</v>
      </c>
      <c r="B122" s="19">
        <v>210</v>
      </c>
      <c r="C122" s="148" t="s">
        <v>146</v>
      </c>
      <c r="D122" s="148" t="s">
        <v>248</v>
      </c>
      <c r="E122" s="148" t="s">
        <v>19</v>
      </c>
      <c r="F122" s="19">
        <v>1</v>
      </c>
      <c r="G122" s="20" t="s">
        <v>144</v>
      </c>
      <c r="H122" s="20"/>
    </row>
    <row r="123" ht="15.95" customHeight="1" spans="1:8">
      <c r="A123" s="19" t="s">
        <v>385</v>
      </c>
      <c r="B123" s="19">
        <v>211</v>
      </c>
      <c r="C123" s="148" t="s">
        <v>146</v>
      </c>
      <c r="D123" s="148" t="s">
        <v>248</v>
      </c>
      <c r="E123" s="148" t="s">
        <v>19</v>
      </c>
      <c r="F123" s="19">
        <v>1</v>
      </c>
      <c r="G123" s="20" t="s">
        <v>144</v>
      </c>
      <c r="H123" s="20"/>
    </row>
    <row r="124" ht="15.95" customHeight="1" spans="1:8">
      <c r="A124" s="19" t="s">
        <v>386</v>
      </c>
      <c r="B124" s="19">
        <v>243</v>
      </c>
      <c r="C124" s="148" t="s">
        <v>249</v>
      </c>
      <c r="D124" s="148" t="s">
        <v>250</v>
      </c>
      <c r="E124" s="148" t="s">
        <v>19</v>
      </c>
      <c r="F124" s="19">
        <v>1</v>
      </c>
      <c r="G124" s="20" t="s">
        <v>251</v>
      </c>
      <c r="H124" s="20"/>
    </row>
    <row r="125" ht="15.95" customHeight="1" spans="1:8">
      <c r="A125" s="19" t="s">
        <v>387</v>
      </c>
      <c r="B125" s="19">
        <v>215</v>
      </c>
      <c r="C125" s="148" t="s">
        <v>146</v>
      </c>
      <c r="D125" s="148" t="s">
        <v>147</v>
      </c>
      <c r="E125" s="148" t="s">
        <v>19</v>
      </c>
      <c r="F125" s="19">
        <v>1</v>
      </c>
      <c r="G125" s="20" t="s">
        <v>260</v>
      </c>
      <c r="H125" s="20"/>
    </row>
    <row r="126" ht="15.95" customHeight="1" spans="1:8">
      <c r="A126" s="19" t="s">
        <v>388</v>
      </c>
      <c r="B126" s="19">
        <v>221</v>
      </c>
      <c r="C126" s="148" t="s">
        <v>146</v>
      </c>
      <c r="D126" s="148" t="s">
        <v>148</v>
      </c>
      <c r="E126" s="148" t="s">
        <v>19</v>
      </c>
      <c r="F126" s="19">
        <v>1</v>
      </c>
      <c r="G126" s="20" t="s">
        <v>261</v>
      </c>
      <c r="H126" s="20"/>
    </row>
    <row r="127" ht="15.95" customHeight="1" spans="1:8">
      <c r="A127" s="19" t="s">
        <v>389</v>
      </c>
      <c r="B127" s="19">
        <v>236</v>
      </c>
      <c r="C127" s="148" t="s">
        <v>176</v>
      </c>
      <c r="D127" s="19"/>
      <c r="E127" s="148" t="s">
        <v>19</v>
      </c>
      <c r="F127" s="19">
        <v>1</v>
      </c>
      <c r="G127" s="20" t="s">
        <v>262</v>
      </c>
      <c r="H127" s="20"/>
    </row>
    <row r="128" ht="15.95" customHeight="1" spans="1:8">
      <c r="A128" s="19" t="s">
        <v>310</v>
      </c>
      <c r="B128" s="19">
        <v>237</v>
      </c>
      <c r="C128" s="148" t="s">
        <v>242</v>
      </c>
      <c r="D128" s="148" t="s">
        <v>390</v>
      </c>
      <c r="E128" s="148" t="s">
        <v>19</v>
      </c>
      <c r="F128" s="19">
        <v>1</v>
      </c>
      <c r="G128" s="20" t="s">
        <v>264</v>
      </c>
      <c r="H128" s="20"/>
    </row>
    <row r="129" ht="15.95" customHeight="1" spans="1:8">
      <c r="A129" s="19" t="s">
        <v>391</v>
      </c>
      <c r="B129" s="19">
        <v>241</v>
      </c>
      <c r="C129" s="148" t="s">
        <v>146</v>
      </c>
      <c r="D129" s="148" t="s">
        <v>392</v>
      </c>
      <c r="E129" s="148" t="s">
        <v>19</v>
      </c>
      <c r="F129" s="19">
        <v>1</v>
      </c>
      <c r="G129" s="20" t="s">
        <v>266</v>
      </c>
      <c r="H129" s="20"/>
    </row>
    <row r="130" ht="15.95" customHeight="1" spans="1:8">
      <c r="A130" s="19" t="s">
        <v>393</v>
      </c>
      <c r="B130" s="19">
        <v>246</v>
      </c>
      <c r="C130" s="148" t="s">
        <v>242</v>
      </c>
      <c r="D130" s="148" t="s">
        <v>195</v>
      </c>
      <c r="E130" s="148" t="s">
        <v>19</v>
      </c>
      <c r="F130" s="19">
        <v>1</v>
      </c>
      <c r="G130" s="20" t="s">
        <v>267</v>
      </c>
      <c r="H130" s="20"/>
    </row>
    <row r="131" ht="15.95" customHeight="1" spans="1:8">
      <c r="A131" s="19" t="s">
        <v>394</v>
      </c>
      <c r="B131" s="19">
        <v>247</v>
      </c>
      <c r="C131" s="148" t="s">
        <v>242</v>
      </c>
      <c r="D131" s="148" t="s">
        <v>268</v>
      </c>
      <c r="E131" s="148" t="s">
        <v>19</v>
      </c>
      <c r="F131" s="19">
        <v>1</v>
      </c>
      <c r="G131" s="20" t="s">
        <v>267</v>
      </c>
      <c r="H131" s="20"/>
    </row>
    <row r="132" ht="15.95" customHeight="1" spans="1:8">
      <c r="A132" s="19" t="s">
        <v>395</v>
      </c>
      <c r="B132" s="19">
        <v>253</v>
      </c>
      <c r="C132" s="148" t="s">
        <v>269</v>
      </c>
      <c r="D132" s="19"/>
      <c r="E132" s="148" t="s">
        <v>21</v>
      </c>
      <c r="F132" s="19">
        <v>1</v>
      </c>
      <c r="G132" s="20" t="s">
        <v>270</v>
      </c>
      <c r="H132" s="20"/>
    </row>
    <row r="133" ht="15.95" customHeight="1" spans="1:8">
      <c r="A133" s="19"/>
      <c r="B133" s="149" t="s">
        <v>298</v>
      </c>
      <c r="C133" s="148" t="s">
        <v>116</v>
      </c>
      <c r="D133" s="19"/>
      <c r="E133" s="148" t="s">
        <v>114</v>
      </c>
      <c r="F133" s="19">
        <v>1</v>
      </c>
      <c r="G133" s="20" t="s">
        <v>118</v>
      </c>
      <c r="H133" s="20"/>
    </row>
    <row r="134" ht="15.95" customHeight="1" spans="1:8">
      <c r="A134" s="19"/>
      <c r="B134" s="149" t="s">
        <v>65</v>
      </c>
      <c r="C134" s="148" t="s">
        <v>396</v>
      </c>
      <c r="D134" s="19"/>
      <c r="E134" s="148" t="s">
        <v>114</v>
      </c>
      <c r="F134" s="19">
        <v>1</v>
      </c>
      <c r="G134" s="20" t="s">
        <v>103</v>
      </c>
      <c r="H134" s="20"/>
    </row>
    <row r="135" ht="15.95" customHeight="1" spans="1:8">
      <c r="A135" s="19"/>
      <c r="B135" s="149" t="s">
        <v>72</v>
      </c>
      <c r="C135" s="148" t="s">
        <v>120</v>
      </c>
      <c r="D135" s="19"/>
      <c r="E135" s="148" t="s">
        <v>114</v>
      </c>
      <c r="F135" s="19">
        <v>1</v>
      </c>
      <c r="G135" s="20" t="s">
        <v>122</v>
      </c>
      <c r="H135" s="20"/>
    </row>
    <row r="136" ht="15.95" customHeight="1" spans="1:8">
      <c r="A136" s="19"/>
      <c r="B136" s="149" t="s">
        <v>75</v>
      </c>
      <c r="C136" s="148" t="s">
        <v>123</v>
      </c>
      <c r="D136" s="19"/>
      <c r="E136" s="148" t="s">
        <v>124</v>
      </c>
      <c r="F136" s="19">
        <v>80</v>
      </c>
      <c r="G136" s="20" t="s">
        <v>125</v>
      </c>
      <c r="H136" s="20"/>
    </row>
    <row r="137" ht="15.95" customHeight="1" spans="1:8">
      <c r="A137" s="19"/>
      <c r="B137" s="149" t="s">
        <v>79</v>
      </c>
      <c r="C137" s="148" t="s">
        <v>126</v>
      </c>
      <c r="D137" s="19"/>
      <c r="E137" s="148" t="s">
        <v>124</v>
      </c>
      <c r="F137" s="19">
        <v>196</v>
      </c>
      <c r="G137" s="20" t="s">
        <v>127</v>
      </c>
      <c r="H137" s="20"/>
    </row>
    <row r="138" ht="15.95" customHeight="1" spans="1:8">
      <c r="A138" s="19" t="s">
        <v>397</v>
      </c>
      <c r="B138" s="19">
        <v>271</v>
      </c>
      <c r="C138" s="148" t="s">
        <v>146</v>
      </c>
      <c r="D138" s="148" t="s">
        <v>272</v>
      </c>
      <c r="E138" s="148" t="s">
        <v>19</v>
      </c>
      <c r="F138" s="19">
        <v>1</v>
      </c>
      <c r="G138" s="20" t="s">
        <v>273</v>
      </c>
      <c r="H138" s="20"/>
    </row>
    <row r="139" ht="15.95" customHeight="1" spans="1:8">
      <c r="A139" s="19" t="s">
        <v>398</v>
      </c>
      <c r="B139" s="19">
        <v>292</v>
      </c>
      <c r="C139" s="148" t="s">
        <v>153</v>
      </c>
      <c r="D139" s="148" t="s">
        <v>275</v>
      </c>
      <c r="E139" s="148" t="s">
        <v>19</v>
      </c>
      <c r="F139" s="19">
        <v>1</v>
      </c>
      <c r="G139" s="20" t="s">
        <v>276</v>
      </c>
      <c r="H139" s="20"/>
    </row>
    <row r="140" ht="15.95" customHeight="1" spans="1:8">
      <c r="A140" s="19" t="s">
        <v>399</v>
      </c>
      <c r="B140" s="19">
        <v>251</v>
      </c>
      <c r="C140" s="148" t="s">
        <v>283</v>
      </c>
      <c r="D140" s="19"/>
      <c r="E140" s="148" t="s">
        <v>19</v>
      </c>
      <c r="F140" s="19">
        <v>1</v>
      </c>
      <c r="G140" s="20" t="s">
        <v>270</v>
      </c>
      <c r="H140" s="20"/>
    </row>
    <row r="141" ht="15.95" customHeight="1" spans="1:8">
      <c r="A141" s="19" t="s">
        <v>400</v>
      </c>
      <c r="B141" s="19">
        <v>258</v>
      </c>
      <c r="C141" s="148" t="s">
        <v>249</v>
      </c>
      <c r="D141" s="148" t="s">
        <v>284</v>
      </c>
      <c r="E141" s="148" t="s">
        <v>19</v>
      </c>
      <c r="F141" s="19">
        <v>1</v>
      </c>
      <c r="G141" s="20" t="s">
        <v>199</v>
      </c>
      <c r="H141" s="20"/>
    </row>
    <row r="142" ht="15.95" customHeight="1" spans="1:8">
      <c r="A142" s="19" t="s">
        <v>401</v>
      </c>
      <c r="B142" s="19">
        <v>287</v>
      </c>
      <c r="C142" s="148" t="s">
        <v>153</v>
      </c>
      <c r="D142" s="148" t="s">
        <v>195</v>
      </c>
      <c r="E142" s="148" t="s">
        <v>19</v>
      </c>
      <c r="F142" s="19">
        <v>1</v>
      </c>
      <c r="G142" s="20" t="s">
        <v>285</v>
      </c>
      <c r="H142" s="20"/>
    </row>
    <row r="143" ht="15.95" customHeight="1" spans="1:8">
      <c r="A143" s="19" t="s">
        <v>402</v>
      </c>
      <c r="B143" s="19">
        <v>288</v>
      </c>
      <c r="C143" s="148" t="s">
        <v>153</v>
      </c>
      <c r="D143" s="148" t="s">
        <v>195</v>
      </c>
      <c r="E143" s="148" t="s">
        <v>19</v>
      </c>
      <c r="F143" s="19">
        <v>1</v>
      </c>
      <c r="G143" s="20" t="s">
        <v>285</v>
      </c>
      <c r="H143" s="20"/>
    </row>
    <row r="144" ht="15.95" customHeight="1" spans="1:8">
      <c r="A144" s="19" t="s">
        <v>403</v>
      </c>
      <c r="B144" s="19">
        <v>310</v>
      </c>
      <c r="C144" s="148" t="s">
        <v>286</v>
      </c>
      <c r="D144" s="19"/>
      <c r="E144" s="150" t="s">
        <v>404</v>
      </c>
      <c r="F144" s="150" t="s">
        <v>405</v>
      </c>
      <c r="G144" s="20" t="s">
        <v>287</v>
      </c>
      <c r="H144" s="20"/>
    </row>
    <row r="145" ht="15.95" customHeight="1" spans="1:8">
      <c r="A145" s="19" t="s">
        <v>406</v>
      </c>
      <c r="B145" s="19">
        <v>311</v>
      </c>
      <c r="C145" s="148" t="s">
        <v>286</v>
      </c>
      <c r="D145" s="19"/>
      <c r="E145" s="29"/>
      <c r="F145" s="29"/>
      <c r="G145" s="20" t="s">
        <v>287</v>
      </c>
      <c r="H145" s="20"/>
    </row>
    <row r="146" ht="15.95" customHeight="1" spans="1:8">
      <c r="A146" s="19" t="s">
        <v>407</v>
      </c>
      <c r="B146" s="19">
        <v>312</v>
      </c>
      <c r="C146" s="148" t="s">
        <v>286</v>
      </c>
      <c r="D146" s="19"/>
      <c r="E146" s="29"/>
      <c r="F146" s="29"/>
      <c r="G146" s="20" t="s">
        <v>184</v>
      </c>
      <c r="H146" s="20"/>
    </row>
    <row r="147" ht="15.95" customHeight="1" spans="1:8">
      <c r="A147" s="19" t="s">
        <v>408</v>
      </c>
      <c r="B147" s="19">
        <v>314</v>
      </c>
      <c r="C147" s="148" t="s">
        <v>286</v>
      </c>
      <c r="D147" s="19"/>
      <c r="E147" s="30"/>
      <c r="F147" s="30"/>
      <c r="G147" s="20" t="s">
        <v>184</v>
      </c>
      <c r="H147" s="20"/>
    </row>
    <row r="148" spans="1:8">
      <c r="A148" s="31">
        <v>92</v>
      </c>
      <c r="B148" s="32"/>
      <c r="C148" s="33" t="s">
        <v>409</v>
      </c>
      <c r="D148" s="33" t="s">
        <v>410</v>
      </c>
      <c r="E148" s="34" t="s">
        <v>20</v>
      </c>
      <c r="F148" s="34">
        <v>8</v>
      </c>
      <c r="G148" s="32"/>
      <c r="H148" s="32"/>
    </row>
    <row r="149" spans="1:8">
      <c r="A149" s="31">
        <v>93</v>
      </c>
      <c r="B149" s="32"/>
      <c r="C149" s="33" t="s">
        <v>411</v>
      </c>
      <c r="D149" s="33" t="s">
        <v>412</v>
      </c>
      <c r="E149" s="34" t="s">
        <v>20</v>
      </c>
      <c r="F149" s="34">
        <v>1</v>
      </c>
      <c r="G149" s="32"/>
      <c r="H149" s="32"/>
    </row>
    <row r="150" spans="1:8">
      <c r="A150" s="31">
        <v>94</v>
      </c>
      <c r="B150" s="32"/>
      <c r="C150" s="33"/>
      <c r="D150" s="33" t="s">
        <v>413</v>
      </c>
      <c r="E150" s="34" t="s">
        <v>20</v>
      </c>
      <c r="F150" s="34">
        <v>1</v>
      </c>
      <c r="G150" s="32"/>
      <c r="H150" s="32"/>
    </row>
    <row r="151" spans="1:8">
      <c r="A151" s="31">
        <v>95</v>
      </c>
      <c r="B151" s="32"/>
      <c r="C151" s="33" t="s">
        <v>414</v>
      </c>
      <c r="D151" s="33"/>
      <c r="E151" s="34" t="s">
        <v>20</v>
      </c>
      <c r="F151" s="34">
        <v>54</v>
      </c>
      <c r="G151" s="32"/>
      <c r="H151" s="32"/>
    </row>
    <row r="152" spans="1:8">
      <c r="A152" s="31">
        <v>96</v>
      </c>
      <c r="B152" s="32"/>
      <c r="C152" s="33" t="s">
        <v>415</v>
      </c>
      <c r="D152" s="33" t="s">
        <v>416</v>
      </c>
      <c r="E152" s="34" t="s">
        <v>43</v>
      </c>
      <c r="F152" s="34">
        <v>1</v>
      </c>
      <c r="G152" s="32"/>
      <c r="H152" s="32"/>
    </row>
    <row r="153" spans="1:8">
      <c r="A153" s="31">
        <v>97</v>
      </c>
      <c r="B153" s="32"/>
      <c r="C153" s="33" t="s">
        <v>417</v>
      </c>
      <c r="D153" s="33"/>
      <c r="E153" s="34" t="s">
        <v>43</v>
      </c>
      <c r="F153" s="34">
        <v>2</v>
      </c>
      <c r="G153" s="32"/>
      <c r="H153" s="32"/>
    </row>
    <row r="154" spans="1:8">
      <c r="A154" s="31">
        <v>98</v>
      </c>
      <c r="B154" s="32"/>
      <c r="C154" s="33" t="s">
        <v>37</v>
      </c>
      <c r="D154" s="33"/>
      <c r="E154" s="34" t="s">
        <v>28</v>
      </c>
      <c r="F154" s="34">
        <v>2</v>
      </c>
      <c r="G154" s="32"/>
      <c r="H154" s="32"/>
    </row>
    <row r="155" spans="1:8">
      <c r="A155" s="31">
        <v>99</v>
      </c>
      <c r="B155" s="32"/>
      <c r="C155" s="33" t="s">
        <v>51</v>
      </c>
      <c r="D155" s="33"/>
      <c r="E155" s="34" t="s">
        <v>28</v>
      </c>
      <c r="F155" s="34">
        <v>8</v>
      </c>
      <c r="G155" s="32"/>
      <c r="H155" s="32"/>
    </row>
    <row r="156" spans="1:8">
      <c r="A156" s="31">
        <v>100</v>
      </c>
      <c r="B156" s="32"/>
      <c r="C156" s="33" t="s">
        <v>418</v>
      </c>
      <c r="D156" s="33" t="s">
        <v>419</v>
      </c>
      <c r="E156" s="34" t="s">
        <v>43</v>
      </c>
      <c r="F156" s="34">
        <v>2</v>
      </c>
      <c r="G156" s="32"/>
      <c r="H156" s="32"/>
    </row>
    <row r="157" spans="1:8">
      <c r="A157" s="31">
        <v>101</v>
      </c>
      <c r="B157" s="32"/>
      <c r="C157" s="33" t="s">
        <v>420</v>
      </c>
      <c r="D157" s="33"/>
      <c r="E157" s="34" t="s">
        <v>28</v>
      </c>
      <c r="F157" s="34">
        <v>2</v>
      </c>
      <c r="G157" s="32"/>
      <c r="H157" s="32"/>
    </row>
    <row r="158" spans="1:8">
      <c r="A158" s="31">
        <v>102</v>
      </c>
      <c r="B158" s="32"/>
      <c r="C158" s="33" t="s">
        <v>421</v>
      </c>
      <c r="D158" s="33" t="s">
        <v>422</v>
      </c>
      <c r="E158" s="34" t="s">
        <v>43</v>
      </c>
      <c r="F158" s="34">
        <v>1</v>
      </c>
      <c r="G158" s="32"/>
      <c r="H158" s="32"/>
    </row>
    <row r="159" spans="1:8">
      <c r="A159" s="31">
        <v>103</v>
      </c>
      <c r="B159" s="35"/>
      <c r="C159" s="33" t="s">
        <v>182</v>
      </c>
      <c r="D159" s="36" t="s">
        <v>423</v>
      </c>
      <c r="E159" s="37" t="s">
        <v>19</v>
      </c>
      <c r="F159" s="37">
        <v>4</v>
      </c>
      <c r="G159" s="35"/>
      <c r="H159" s="32"/>
    </row>
    <row r="160" ht="4" customHeight="1" spans="1:8">
      <c r="A160" s="31"/>
      <c r="B160" s="38"/>
      <c r="C160" s="33"/>
      <c r="D160" s="39"/>
      <c r="E160" s="40"/>
      <c r="F160" s="40"/>
      <c r="G160" s="38"/>
      <c r="H160" s="32"/>
    </row>
    <row r="161" spans="1:8">
      <c r="A161" s="31">
        <v>105</v>
      </c>
      <c r="B161" s="32"/>
      <c r="C161" s="33" t="s">
        <v>424</v>
      </c>
      <c r="D161" s="33"/>
      <c r="E161" s="34" t="s">
        <v>425</v>
      </c>
      <c r="F161" s="34">
        <v>5</v>
      </c>
      <c r="G161" s="32"/>
      <c r="H161" s="32"/>
    </row>
    <row r="162" spans="1:8">
      <c r="A162" s="31">
        <v>106</v>
      </c>
      <c r="B162" s="32"/>
      <c r="C162" s="33" t="s">
        <v>109</v>
      </c>
      <c r="D162" s="33"/>
      <c r="E162" s="34" t="s">
        <v>426</v>
      </c>
      <c r="F162" s="34">
        <v>28</v>
      </c>
      <c r="G162" s="32"/>
      <c r="H162" s="32"/>
    </row>
    <row r="163" spans="1:8">
      <c r="A163" s="31">
        <v>107</v>
      </c>
      <c r="B163" s="32"/>
      <c r="C163" s="33" t="s">
        <v>195</v>
      </c>
      <c r="D163" s="33"/>
      <c r="E163" s="34" t="s">
        <v>19</v>
      </c>
      <c r="F163" s="34">
        <v>2</v>
      </c>
      <c r="G163" s="32"/>
      <c r="H163" s="32"/>
    </row>
    <row r="164" spans="1:8">
      <c r="A164" s="31">
        <v>108</v>
      </c>
      <c r="B164" s="32"/>
      <c r="C164" s="33" t="s">
        <v>427</v>
      </c>
      <c r="D164" s="33"/>
      <c r="E164" s="34" t="s">
        <v>19</v>
      </c>
      <c r="F164" s="37">
        <v>1</v>
      </c>
      <c r="G164" s="32"/>
      <c r="H164" s="32"/>
    </row>
    <row r="165" spans="1:8">
      <c r="A165" s="31">
        <v>109</v>
      </c>
      <c r="B165" s="32"/>
      <c r="C165" s="33" t="s">
        <v>283</v>
      </c>
      <c r="D165" s="33" t="s">
        <v>428</v>
      </c>
      <c r="E165" s="34" t="s">
        <v>19</v>
      </c>
      <c r="F165" s="41"/>
      <c r="G165" s="32"/>
      <c r="H165" s="32"/>
    </row>
    <row r="166" spans="1:8">
      <c r="A166" s="31">
        <v>110</v>
      </c>
      <c r="B166" s="32"/>
      <c r="C166" s="33" t="s">
        <v>429</v>
      </c>
      <c r="D166" s="33"/>
      <c r="E166" s="34" t="s">
        <v>43</v>
      </c>
      <c r="F166" s="41"/>
      <c r="G166" s="32"/>
      <c r="H166" s="32"/>
    </row>
    <row r="167" spans="1:8">
      <c r="A167" s="31">
        <v>111</v>
      </c>
      <c r="B167" s="32"/>
      <c r="C167" s="33" t="s">
        <v>430</v>
      </c>
      <c r="D167" s="33" t="s">
        <v>431</v>
      </c>
      <c r="E167" s="34" t="s">
        <v>28</v>
      </c>
      <c r="F167" s="40"/>
      <c r="G167" s="32"/>
      <c r="H167" s="32"/>
    </row>
    <row r="168" spans="1:8">
      <c r="A168" s="31">
        <v>112</v>
      </c>
      <c r="B168" s="32"/>
      <c r="C168" s="33" t="s">
        <v>432</v>
      </c>
      <c r="D168" s="33"/>
      <c r="E168" s="34" t="s">
        <v>19</v>
      </c>
      <c r="F168" s="37">
        <v>3</v>
      </c>
      <c r="G168" s="32"/>
      <c r="H168" s="32"/>
    </row>
    <row r="169" spans="1:8">
      <c r="A169" s="31">
        <v>113</v>
      </c>
      <c r="B169" s="32"/>
      <c r="C169" s="33" t="s">
        <v>433</v>
      </c>
      <c r="D169" s="33"/>
      <c r="E169" s="34" t="s">
        <v>19</v>
      </c>
      <c r="F169" s="40"/>
      <c r="G169" s="32"/>
      <c r="H169" s="32"/>
    </row>
    <row r="170" spans="1:8">
      <c r="A170" s="31">
        <v>114</v>
      </c>
      <c r="B170" s="32"/>
      <c r="C170" s="33" t="s">
        <v>434</v>
      </c>
      <c r="D170" s="33" t="s">
        <v>435</v>
      </c>
      <c r="E170" s="34" t="s">
        <v>19</v>
      </c>
      <c r="F170" s="34">
        <v>2</v>
      </c>
      <c r="G170" s="32"/>
      <c r="H170" s="32"/>
    </row>
    <row r="171" spans="1:8">
      <c r="A171" s="31">
        <v>115</v>
      </c>
      <c r="B171" s="32"/>
      <c r="C171" s="33" t="s">
        <v>436</v>
      </c>
      <c r="D171" s="33" t="s">
        <v>437</v>
      </c>
      <c r="E171" s="34" t="s">
        <v>19</v>
      </c>
      <c r="F171" s="37">
        <v>1</v>
      </c>
      <c r="G171" s="32"/>
      <c r="H171" s="32"/>
    </row>
    <row r="172" spans="1:8">
      <c r="A172" s="31">
        <v>116</v>
      </c>
      <c r="B172" s="32"/>
      <c r="C172" s="33" t="s">
        <v>438</v>
      </c>
      <c r="D172" s="33"/>
      <c r="E172" s="34" t="s">
        <v>19</v>
      </c>
      <c r="F172" s="41"/>
      <c r="G172" s="32"/>
      <c r="H172" s="32"/>
    </row>
    <row r="173" spans="1:8">
      <c r="A173" s="31">
        <v>117</v>
      </c>
      <c r="B173" s="32"/>
      <c r="C173" s="33" t="s">
        <v>439</v>
      </c>
      <c r="D173" s="33"/>
      <c r="E173" s="34" t="s">
        <v>19</v>
      </c>
      <c r="F173" s="41"/>
      <c r="G173" s="32"/>
      <c r="H173" s="32"/>
    </row>
    <row r="174" spans="1:8">
      <c r="A174" s="31">
        <v>118</v>
      </c>
      <c r="B174" s="32"/>
      <c r="C174" s="33" t="s">
        <v>440</v>
      </c>
      <c r="D174" s="33"/>
      <c r="E174" s="34" t="s">
        <v>19</v>
      </c>
      <c r="F174" s="41"/>
      <c r="G174" s="32"/>
      <c r="H174" s="32"/>
    </row>
    <row r="175" spans="1:8">
      <c r="A175" s="31">
        <v>119</v>
      </c>
      <c r="B175" s="32"/>
      <c r="C175" s="33" t="s">
        <v>441</v>
      </c>
      <c r="D175" s="33" t="s">
        <v>428</v>
      </c>
      <c r="E175" s="34" t="s">
        <v>19</v>
      </c>
      <c r="F175" s="41"/>
      <c r="G175" s="32"/>
      <c r="H175" s="32"/>
    </row>
    <row r="176" spans="1:8">
      <c r="A176" s="31">
        <v>120</v>
      </c>
      <c r="B176" s="32"/>
      <c r="C176" s="33" t="s">
        <v>442</v>
      </c>
      <c r="D176" s="33"/>
      <c r="E176" s="34" t="s">
        <v>19</v>
      </c>
      <c r="F176" s="40"/>
      <c r="G176" s="32"/>
      <c r="H176" s="32"/>
    </row>
    <row r="177" spans="1:8">
      <c r="A177" s="31">
        <v>121</v>
      </c>
      <c r="B177" s="32"/>
      <c r="C177" s="33" t="s">
        <v>443</v>
      </c>
      <c r="D177" s="33"/>
      <c r="E177" s="34" t="s">
        <v>19</v>
      </c>
      <c r="F177" s="34">
        <v>8</v>
      </c>
      <c r="G177" s="32"/>
      <c r="H177" s="32"/>
    </row>
    <row r="178" spans="1:8">
      <c r="A178" s="31">
        <v>122</v>
      </c>
      <c r="B178" s="32"/>
      <c r="C178" s="33" t="s">
        <v>444</v>
      </c>
      <c r="D178" s="33"/>
      <c r="E178" s="34" t="s">
        <v>28</v>
      </c>
      <c r="F178" s="34">
        <v>7</v>
      </c>
      <c r="G178" s="32"/>
      <c r="H178" s="32"/>
    </row>
    <row r="179" spans="1:8">
      <c r="A179" s="31">
        <v>123</v>
      </c>
      <c r="B179" s="32"/>
      <c r="C179" s="33" t="s">
        <v>445</v>
      </c>
      <c r="D179" s="33" t="s">
        <v>446</v>
      </c>
      <c r="E179" s="34" t="s">
        <v>19</v>
      </c>
      <c r="F179" s="37">
        <v>1</v>
      </c>
      <c r="G179" s="32"/>
      <c r="H179" s="32"/>
    </row>
    <row r="180" spans="1:8">
      <c r="A180" s="31">
        <v>124</v>
      </c>
      <c r="B180" s="32"/>
      <c r="C180" s="33"/>
      <c r="D180" s="33"/>
      <c r="E180" s="34" t="s">
        <v>19</v>
      </c>
      <c r="F180" s="40"/>
      <c r="G180" s="32"/>
      <c r="H180" s="32"/>
    </row>
    <row r="181" spans="1:8">
      <c r="A181" s="31">
        <v>125</v>
      </c>
      <c r="B181" s="32"/>
      <c r="C181" s="33" t="s">
        <v>447</v>
      </c>
      <c r="D181" s="33" t="s">
        <v>448</v>
      </c>
      <c r="E181" s="34" t="s">
        <v>28</v>
      </c>
      <c r="F181" s="34">
        <v>158</v>
      </c>
      <c r="G181" s="32"/>
      <c r="H181" s="32"/>
    </row>
    <row r="182" spans="1:8">
      <c r="A182" s="31">
        <v>126</v>
      </c>
      <c r="B182" s="32"/>
      <c r="C182" s="33" t="s">
        <v>449</v>
      </c>
      <c r="D182" s="33" t="s">
        <v>450</v>
      </c>
      <c r="E182" s="34" t="s">
        <v>28</v>
      </c>
      <c r="F182" s="34">
        <v>138</v>
      </c>
      <c r="G182" s="32"/>
      <c r="H182" s="32"/>
    </row>
    <row r="183" spans="1:8">
      <c r="A183" s="31">
        <v>127</v>
      </c>
      <c r="B183" s="32"/>
      <c r="C183" s="33"/>
      <c r="D183" s="33" t="s">
        <v>451</v>
      </c>
      <c r="E183" s="34" t="s">
        <v>28</v>
      </c>
      <c r="F183" s="34">
        <v>122</v>
      </c>
      <c r="G183" s="32"/>
      <c r="H183" s="32"/>
    </row>
    <row r="184" spans="1:8">
      <c r="A184" s="31">
        <v>128</v>
      </c>
      <c r="B184" s="32"/>
      <c r="C184" s="33"/>
      <c r="D184" s="33" t="s">
        <v>452</v>
      </c>
      <c r="E184" s="34" t="s">
        <v>28</v>
      </c>
      <c r="F184" s="34">
        <v>30</v>
      </c>
      <c r="G184" s="32"/>
      <c r="H184" s="32"/>
    </row>
    <row r="185" spans="1:8">
      <c r="A185" s="31">
        <v>129</v>
      </c>
      <c r="B185" s="32"/>
      <c r="C185" s="33"/>
      <c r="D185" s="33" t="s">
        <v>453</v>
      </c>
      <c r="E185" s="34" t="s">
        <v>28</v>
      </c>
      <c r="F185" s="34">
        <v>179</v>
      </c>
      <c r="G185" s="32"/>
      <c r="H185" s="32"/>
    </row>
    <row r="186" spans="1:8">
      <c r="A186" s="31">
        <v>130</v>
      </c>
      <c r="B186" s="32"/>
      <c r="C186" s="33"/>
      <c r="D186" s="33" t="s">
        <v>454</v>
      </c>
      <c r="E186" s="34" t="s">
        <v>28</v>
      </c>
      <c r="F186" s="34">
        <v>36</v>
      </c>
      <c r="G186" s="32"/>
      <c r="H186" s="32"/>
    </row>
    <row r="187" spans="1:8">
      <c r="A187" s="31">
        <v>131</v>
      </c>
      <c r="B187" s="32"/>
      <c r="C187" s="33" t="s">
        <v>455</v>
      </c>
      <c r="D187" s="33" t="s">
        <v>456</v>
      </c>
      <c r="E187" s="34" t="s">
        <v>28</v>
      </c>
      <c r="F187" s="34">
        <v>86</v>
      </c>
      <c r="G187" s="32"/>
      <c r="H187" s="32"/>
    </row>
    <row r="188" spans="1:8">
      <c r="A188" s="31">
        <v>132</v>
      </c>
      <c r="B188" s="32"/>
      <c r="C188" s="33" t="s">
        <v>457</v>
      </c>
      <c r="D188" s="33" t="s">
        <v>458</v>
      </c>
      <c r="E188" s="34" t="s">
        <v>28</v>
      </c>
      <c r="F188" s="34">
        <v>32</v>
      </c>
      <c r="G188" s="32"/>
      <c r="H188" s="32"/>
    </row>
    <row r="189" spans="1:8">
      <c r="A189" s="31">
        <v>133</v>
      </c>
      <c r="B189" s="32"/>
      <c r="C189" s="33" t="s">
        <v>459</v>
      </c>
      <c r="D189" s="33" t="s">
        <v>460</v>
      </c>
      <c r="E189" s="34" t="s">
        <v>28</v>
      </c>
      <c r="F189" s="34">
        <v>18</v>
      </c>
      <c r="G189" s="32"/>
      <c r="H189" s="32"/>
    </row>
    <row r="190" spans="1:8">
      <c r="A190" s="31">
        <v>134</v>
      </c>
      <c r="B190" s="32"/>
      <c r="C190" s="33" t="s">
        <v>461</v>
      </c>
      <c r="D190" s="33"/>
      <c r="E190" s="34" t="s">
        <v>28</v>
      </c>
      <c r="F190" s="37">
        <v>5</v>
      </c>
      <c r="G190" s="32"/>
      <c r="H190" s="32"/>
    </row>
    <row r="191" spans="1:8">
      <c r="A191" s="31">
        <v>135</v>
      </c>
      <c r="B191" s="32"/>
      <c r="C191" s="33" t="s">
        <v>462</v>
      </c>
      <c r="D191" s="33"/>
      <c r="E191" s="34" t="s">
        <v>28</v>
      </c>
      <c r="F191" s="40"/>
      <c r="G191" s="32"/>
      <c r="H191" s="32"/>
    </row>
    <row r="192" spans="1:8">
      <c r="A192" s="31">
        <v>136</v>
      </c>
      <c r="B192" s="32"/>
      <c r="C192" s="33" t="s">
        <v>463</v>
      </c>
      <c r="D192" s="33"/>
      <c r="E192" s="34" t="s">
        <v>28</v>
      </c>
      <c r="F192" s="34">
        <v>10</v>
      </c>
      <c r="G192" s="32"/>
      <c r="H192" s="32"/>
    </row>
    <row r="193" spans="1:8">
      <c r="A193" s="31">
        <v>137</v>
      </c>
      <c r="B193" s="32"/>
      <c r="C193" s="33" t="s">
        <v>464</v>
      </c>
      <c r="D193" s="33" t="s">
        <v>465</v>
      </c>
      <c r="E193" s="34" t="s">
        <v>28</v>
      </c>
      <c r="F193" s="34">
        <v>40</v>
      </c>
      <c r="G193" s="32"/>
      <c r="H193" s="32"/>
    </row>
    <row r="194" spans="1:8">
      <c r="A194" s="31">
        <v>138</v>
      </c>
      <c r="B194" s="32"/>
      <c r="C194" s="33" t="s">
        <v>466</v>
      </c>
      <c r="D194" s="33"/>
      <c r="E194" s="34" t="s">
        <v>28</v>
      </c>
      <c r="F194" s="34">
        <v>8</v>
      </c>
      <c r="G194" s="32"/>
      <c r="H194" s="32"/>
    </row>
    <row r="195" spans="1:8">
      <c r="A195" s="31">
        <v>139</v>
      </c>
      <c r="B195" s="32"/>
      <c r="C195" s="33" t="s">
        <v>467</v>
      </c>
      <c r="D195" s="33" t="s">
        <v>468</v>
      </c>
      <c r="E195" s="34" t="s">
        <v>28</v>
      </c>
      <c r="F195" s="34">
        <v>25</v>
      </c>
      <c r="G195" s="32"/>
      <c r="H195" s="32"/>
    </row>
    <row r="196" spans="1:8">
      <c r="A196" s="31">
        <v>140</v>
      </c>
      <c r="B196" s="32"/>
      <c r="C196" s="33" t="s">
        <v>469</v>
      </c>
      <c r="D196" s="33"/>
      <c r="E196" s="34" t="s">
        <v>28</v>
      </c>
      <c r="F196" s="34">
        <v>21</v>
      </c>
      <c r="G196" s="32"/>
      <c r="H196" s="32"/>
    </row>
    <row r="197" spans="1:8">
      <c r="A197" s="31">
        <v>141</v>
      </c>
      <c r="B197" s="32"/>
      <c r="C197" s="33" t="s">
        <v>470</v>
      </c>
      <c r="D197" s="33"/>
      <c r="E197" s="34" t="s">
        <v>28</v>
      </c>
      <c r="F197" s="34">
        <v>16</v>
      </c>
      <c r="G197" s="32"/>
      <c r="H197" s="32"/>
    </row>
    <row r="198" spans="1:8">
      <c r="A198" s="31">
        <v>142</v>
      </c>
      <c r="B198" s="32"/>
      <c r="C198" s="33" t="s">
        <v>471</v>
      </c>
      <c r="D198" s="33"/>
      <c r="E198" s="34" t="s">
        <v>28</v>
      </c>
      <c r="F198" s="34">
        <v>2</v>
      </c>
      <c r="G198" s="32"/>
      <c r="H198" s="32"/>
    </row>
    <row r="199" spans="1:8">
      <c r="A199" s="31">
        <v>143</v>
      </c>
      <c r="B199" s="32"/>
      <c r="C199" s="33" t="s">
        <v>472</v>
      </c>
      <c r="D199" s="33"/>
      <c r="E199" s="34" t="s">
        <v>28</v>
      </c>
      <c r="F199" s="34">
        <v>4</v>
      </c>
      <c r="G199" s="32"/>
      <c r="H199" s="32"/>
    </row>
    <row r="200" spans="1:8">
      <c r="A200" s="31">
        <v>144</v>
      </c>
      <c r="B200" s="32"/>
      <c r="C200" s="33" t="s">
        <v>473</v>
      </c>
      <c r="D200" s="33"/>
      <c r="E200" s="34" t="s">
        <v>28</v>
      </c>
      <c r="F200" s="34">
        <v>35</v>
      </c>
      <c r="G200" s="32"/>
      <c r="H200" s="32"/>
    </row>
    <row r="201" spans="1:8">
      <c r="A201" s="31">
        <v>145</v>
      </c>
      <c r="B201" s="32"/>
      <c r="C201" s="33" t="s">
        <v>474</v>
      </c>
      <c r="D201" s="33"/>
      <c r="E201" s="34" t="s">
        <v>28</v>
      </c>
      <c r="F201" s="34">
        <v>2</v>
      </c>
      <c r="G201" s="32"/>
      <c r="H201" s="32"/>
    </row>
    <row r="202" spans="1:8">
      <c r="A202" s="31">
        <v>146</v>
      </c>
      <c r="B202" s="32"/>
      <c r="C202" s="33" t="s">
        <v>475</v>
      </c>
      <c r="D202" s="33"/>
      <c r="E202" s="34" t="s">
        <v>28</v>
      </c>
      <c r="F202" s="34">
        <v>21</v>
      </c>
      <c r="G202" s="32"/>
      <c r="H202" s="32"/>
    </row>
    <row r="203" spans="1:8">
      <c r="A203" s="31">
        <v>147</v>
      </c>
      <c r="B203" s="32"/>
      <c r="C203" s="33" t="s">
        <v>476</v>
      </c>
      <c r="D203" s="33"/>
      <c r="E203" s="34" t="s">
        <v>28</v>
      </c>
      <c r="F203" s="34">
        <v>2</v>
      </c>
      <c r="G203" s="32"/>
      <c r="H203" s="32"/>
    </row>
    <row r="204" spans="1:8">
      <c r="A204" s="31">
        <v>148</v>
      </c>
      <c r="B204" s="32"/>
      <c r="C204" s="33" t="s">
        <v>477</v>
      </c>
      <c r="D204" s="33"/>
      <c r="E204" s="34" t="s">
        <v>28</v>
      </c>
      <c r="F204" s="34">
        <v>41</v>
      </c>
      <c r="G204" s="32"/>
      <c r="H204" s="32"/>
    </row>
    <row r="205" spans="1:8">
      <c r="A205" s="31">
        <v>149</v>
      </c>
      <c r="B205" s="32"/>
      <c r="C205" s="33" t="s">
        <v>478</v>
      </c>
      <c r="D205" s="33"/>
      <c r="E205" s="34" t="s">
        <v>28</v>
      </c>
      <c r="F205" s="34">
        <v>31</v>
      </c>
      <c r="G205" s="32"/>
      <c r="H205" s="32"/>
    </row>
    <row r="206" spans="1:8">
      <c r="A206" s="31">
        <v>150</v>
      </c>
      <c r="B206" s="32"/>
      <c r="C206" s="33" t="s">
        <v>479</v>
      </c>
      <c r="D206" s="33"/>
      <c r="E206" s="34" t="s">
        <v>28</v>
      </c>
      <c r="F206" s="34">
        <v>12</v>
      </c>
      <c r="G206" s="32"/>
      <c r="H206" s="32"/>
    </row>
    <row r="207" spans="1:8">
      <c r="A207" s="31">
        <v>151</v>
      </c>
      <c r="B207" s="32"/>
      <c r="C207" s="33" t="s">
        <v>480</v>
      </c>
      <c r="D207" s="33"/>
      <c r="E207" s="34" t="s">
        <v>28</v>
      </c>
      <c r="F207" s="34">
        <v>2</v>
      </c>
      <c r="G207" s="32"/>
      <c r="H207" s="32"/>
    </row>
    <row r="208" spans="1:8">
      <c r="A208" s="31">
        <v>152</v>
      </c>
      <c r="B208" s="32"/>
      <c r="C208" s="33" t="s">
        <v>481</v>
      </c>
      <c r="D208" s="33"/>
      <c r="E208" s="34" t="s">
        <v>28</v>
      </c>
      <c r="F208" s="34">
        <v>3</v>
      </c>
      <c r="G208" s="32"/>
      <c r="H208" s="32"/>
    </row>
    <row r="209" spans="1:8">
      <c r="A209" s="31">
        <v>153</v>
      </c>
      <c r="B209" s="32"/>
      <c r="C209" s="33" t="s">
        <v>482</v>
      </c>
      <c r="D209" s="33"/>
      <c r="E209" s="34" t="s">
        <v>28</v>
      </c>
      <c r="F209" s="34">
        <v>2</v>
      </c>
      <c r="G209" s="32"/>
      <c r="H209" s="32"/>
    </row>
    <row r="210" spans="1:8">
      <c r="A210" s="31">
        <v>154</v>
      </c>
      <c r="B210" s="32"/>
      <c r="C210" s="33" t="s">
        <v>483</v>
      </c>
      <c r="D210" s="33"/>
      <c r="E210" s="34" t="s">
        <v>28</v>
      </c>
      <c r="F210" s="34">
        <v>3</v>
      </c>
      <c r="G210" s="32"/>
      <c r="H210" s="32"/>
    </row>
    <row r="211" spans="1:8">
      <c r="A211" s="31">
        <v>155</v>
      </c>
      <c r="B211" s="32"/>
      <c r="C211" s="33" t="s">
        <v>484</v>
      </c>
      <c r="D211" s="33"/>
      <c r="E211" s="34" t="s">
        <v>28</v>
      </c>
      <c r="F211" s="34">
        <v>15</v>
      </c>
      <c r="G211" s="32"/>
      <c r="H211" s="32"/>
    </row>
    <row r="212" spans="1:8">
      <c r="A212" s="31">
        <v>156</v>
      </c>
      <c r="B212" s="32"/>
      <c r="C212" s="33" t="s">
        <v>485</v>
      </c>
      <c r="D212" s="33"/>
      <c r="E212" s="34" t="s">
        <v>28</v>
      </c>
      <c r="F212" s="34">
        <v>1</v>
      </c>
      <c r="G212" s="32"/>
      <c r="H212" s="32"/>
    </row>
    <row r="213" spans="1:8">
      <c r="A213" s="31">
        <v>157</v>
      </c>
      <c r="B213" s="32"/>
      <c r="C213" s="33" t="s">
        <v>486</v>
      </c>
      <c r="D213" s="33"/>
      <c r="E213" s="34" t="s">
        <v>49</v>
      </c>
      <c r="F213" s="34">
        <v>8</v>
      </c>
      <c r="G213" s="32"/>
      <c r="H213" s="32"/>
    </row>
    <row r="214" spans="1:8">
      <c r="A214" s="31">
        <v>158</v>
      </c>
      <c r="B214" s="32"/>
      <c r="C214" s="33" t="s">
        <v>487</v>
      </c>
      <c r="D214" s="33"/>
      <c r="E214" s="34" t="s">
        <v>28</v>
      </c>
      <c r="F214" s="37">
        <v>2</v>
      </c>
      <c r="G214" s="32"/>
      <c r="H214" s="32"/>
    </row>
    <row r="215" spans="1:8">
      <c r="A215" s="31">
        <v>159</v>
      </c>
      <c r="B215" s="32"/>
      <c r="C215" s="33" t="s">
        <v>488</v>
      </c>
      <c r="D215" s="33"/>
      <c r="E215" s="34" t="s">
        <v>28</v>
      </c>
      <c r="F215" s="40"/>
      <c r="G215" s="32"/>
      <c r="H215" s="32"/>
    </row>
    <row r="216" spans="1:8">
      <c r="A216" s="31">
        <v>160</v>
      </c>
      <c r="B216" s="32"/>
      <c r="C216" s="33" t="s">
        <v>489</v>
      </c>
      <c r="D216" s="33"/>
      <c r="E216" s="34" t="s">
        <v>19</v>
      </c>
      <c r="F216" s="34">
        <v>1</v>
      </c>
      <c r="G216" s="32"/>
      <c r="H216" s="32"/>
    </row>
    <row r="217" spans="1:8">
      <c r="A217" s="31">
        <v>161</v>
      </c>
      <c r="B217" s="32"/>
      <c r="C217" s="33" t="s">
        <v>490</v>
      </c>
      <c r="D217" s="33"/>
      <c r="E217" s="34" t="s">
        <v>28</v>
      </c>
      <c r="F217" s="37">
        <v>2</v>
      </c>
      <c r="G217" s="32"/>
      <c r="H217" s="32"/>
    </row>
    <row r="218" spans="1:8">
      <c r="A218" s="31">
        <v>162</v>
      </c>
      <c r="B218" s="32"/>
      <c r="C218" s="33" t="s">
        <v>491</v>
      </c>
      <c r="D218" s="33"/>
      <c r="E218" s="34" t="s">
        <v>19</v>
      </c>
      <c r="F218" s="40"/>
      <c r="G218" s="32"/>
      <c r="H218" s="32"/>
    </row>
    <row r="219" spans="1:8">
      <c r="A219" s="31">
        <v>163</v>
      </c>
      <c r="B219" s="32"/>
      <c r="C219" s="33" t="s">
        <v>492</v>
      </c>
      <c r="D219" s="33"/>
      <c r="E219" s="34" t="s">
        <v>28</v>
      </c>
      <c r="F219" s="34">
        <v>9</v>
      </c>
      <c r="G219" s="32"/>
      <c r="H219" s="32"/>
    </row>
    <row r="220" spans="1:8">
      <c r="A220" s="31">
        <v>164</v>
      </c>
      <c r="B220" s="32"/>
      <c r="C220" s="33" t="s">
        <v>493</v>
      </c>
      <c r="D220" s="33"/>
      <c r="E220" s="34" t="s">
        <v>28</v>
      </c>
      <c r="F220" s="34">
        <v>5</v>
      </c>
      <c r="G220" s="32"/>
      <c r="H220" s="32"/>
    </row>
    <row r="221" spans="1:8">
      <c r="A221" s="31">
        <v>165</v>
      </c>
      <c r="B221" s="32"/>
      <c r="C221" s="33" t="s">
        <v>160</v>
      </c>
      <c r="D221" s="33"/>
      <c r="E221" s="34" t="s">
        <v>19</v>
      </c>
      <c r="F221" s="34">
        <v>4</v>
      </c>
      <c r="G221" s="32"/>
      <c r="H221" s="32"/>
    </row>
    <row r="222" spans="1:8">
      <c r="A222" s="31">
        <v>166</v>
      </c>
      <c r="B222" s="32"/>
      <c r="C222" s="33" t="s">
        <v>494</v>
      </c>
      <c r="D222" s="33"/>
      <c r="E222" s="34" t="s">
        <v>28</v>
      </c>
      <c r="F222" s="34">
        <v>1</v>
      </c>
      <c r="G222" s="32"/>
      <c r="H222" s="32"/>
    </row>
    <row r="223" spans="1:8">
      <c r="A223" s="31">
        <v>167</v>
      </c>
      <c r="B223" s="32"/>
      <c r="C223" s="33" t="s">
        <v>495</v>
      </c>
      <c r="D223" s="33"/>
      <c r="E223" s="34" t="s">
        <v>28</v>
      </c>
      <c r="F223" s="34">
        <v>8</v>
      </c>
      <c r="G223" s="32"/>
      <c r="H223" s="32"/>
    </row>
    <row r="224" spans="1:8">
      <c r="A224" s="31">
        <v>168</v>
      </c>
      <c r="B224" s="32"/>
      <c r="C224" s="33" t="s">
        <v>496</v>
      </c>
      <c r="D224" s="33"/>
      <c r="E224" s="34" t="s">
        <v>43</v>
      </c>
      <c r="F224" s="34">
        <v>6</v>
      </c>
      <c r="G224" s="32"/>
      <c r="H224" s="32"/>
    </row>
    <row r="225" spans="1:8">
      <c r="A225" s="31">
        <v>169</v>
      </c>
      <c r="B225" s="32"/>
      <c r="C225" s="33" t="s">
        <v>497</v>
      </c>
      <c r="D225" s="33" t="s">
        <v>498</v>
      </c>
      <c r="E225" s="34" t="s">
        <v>28</v>
      </c>
      <c r="F225" s="34">
        <v>7</v>
      </c>
      <c r="G225" s="32"/>
      <c r="H225" s="32"/>
    </row>
    <row r="226" spans="1:8">
      <c r="A226" s="31">
        <v>170</v>
      </c>
      <c r="B226" s="32"/>
      <c r="C226" s="33" t="s">
        <v>499</v>
      </c>
      <c r="D226" s="33"/>
      <c r="E226" s="34" t="s">
        <v>28</v>
      </c>
      <c r="F226" s="34">
        <v>2</v>
      </c>
      <c r="G226" s="32"/>
      <c r="H226" s="32"/>
    </row>
    <row r="227" spans="1:8">
      <c r="A227" s="31">
        <v>171</v>
      </c>
      <c r="B227" s="32"/>
      <c r="C227" s="33" t="s">
        <v>500</v>
      </c>
      <c r="D227" s="33" t="s">
        <v>428</v>
      </c>
      <c r="E227" s="34" t="s">
        <v>28</v>
      </c>
      <c r="F227" s="34">
        <v>1</v>
      </c>
      <c r="G227" s="32"/>
      <c r="H227" s="32"/>
    </row>
    <row r="228" spans="1:8">
      <c r="A228" s="31">
        <v>172</v>
      </c>
      <c r="B228" s="32"/>
      <c r="C228" s="33" t="s">
        <v>501</v>
      </c>
      <c r="D228" s="33"/>
      <c r="E228" s="34" t="s">
        <v>28</v>
      </c>
      <c r="F228" s="34">
        <v>10</v>
      </c>
      <c r="G228" s="32"/>
      <c r="H228" s="32"/>
    </row>
    <row r="229" spans="1:8">
      <c r="A229" s="31">
        <v>173</v>
      </c>
      <c r="B229" s="32"/>
      <c r="C229" s="33" t="s">
        <v>502</v>
      </c>
      <c r="D229" s="33"/>
      <c r="E229" s="34" t="s">
        <v>28</v>
      </c>
      <c r="F229" s="34">
        <v>9</v>
      </c>
      <c r="G229" s="32"/>
      <c r="H229" s="32"/>
    </row>
    <row r="230" spans="1:8">
      <c r="A230" s="31">
        <v>174</v>
      </c>
      <c r="B230" s="32"/>
      <c r="C230" s="33" t="s">
        <v>503</v>
      </c>
      <c r="D230" s="33"/>
      <c r="E230" s="34" t="s">
        <v>49</v>
      </c>
      <c r="F230" s="37">
        <v>1</v>
      </c>
      <c r="G230" s="32"/>
      <c r="H230" s="32"/>
    </row>
    <row r="231" spans="1:8">
      <c r="A231" s="31">
        <v>175</v>
      </c>
      <c r="B231" s="32"/>
      <c r="C231" s="33" t="s">
        <v>504</v>
      </c>
      <c r="D231" s="33"/>
      <c r="E231" s="34" t="s">
        <v>28</v>
      </c>
      <c r="F231" s="40"/>
      <c r="G231" s="32"/>
      <c r="H231" s="32"/>
    </row>
    <row r="232" spans="1:8">
      <c r="A232" s="31">
        <v>176</v>
      </c>
      <c r="B232" s="32"/>
      <c r="C232" s="33" t="s">
        <v>505</v>
      </c>
      <c r="D232" s="33"/>
      <c r="E232" s="34" t="s">
        <v>20</v>
      </c>
      <c r="F232" s="34">
        <v>229</v>
      </c>
      <c r="G232" s="32"/>
      <c r="H232" s="32"/>
    </row>
    <row r="233" spans="1:8">
      <c r="A233" s="31">
        <v>177</v>
      </c>
      <c r="B233" s="32"/>
      <c r="C233" s="33" t="s">
        <v>506</v>
      </c>
      <c r="D233" s="33"/>
      <c r="E233" s="34" t="s">
        <v>20</v>
      </c>
      <c r="F233" s="34">
        <v>477</v>
      </c>
      <c r="G233" s="32"/>
      <c r="H233" s="32"/>
    </row>
    <row r="234" spans="1:8">
      <c r="A234" s="31">
        <v>178</v>
      </c>
      <c r="B234" s="32"/>
      <c r="C234" s="33" t="s">
        <v>507</v>
      </c>
      <c r="D234" s="33"/>
      <c r="E234" s="34" t="s">
        <v>20</v>
      </c>
      <c r="F234" s="34">
        <v>340</v>
      </c>
      <c r="G234" s="32"/>
      <c r="H234" s="32"/>
    </row>
    <row r="235" spans="1:8">
      <c r="A235" s="31">
        <v>179</v>
      </c>
      <c r="B235" s="32"/>
      <c r="C235" s="33" t="s">
        <v>508</v>
      </c>
      <c r="D235" s="33"/>
      <c r="E235" s="34" t="s">
        <v>28</v>
      </c>
      <c r="F235" s="34">
        <v>344</v>
      </c>
      <c r="G235" s="32"/>
      <c r="H235" s="32"/>
    </row>
    <row r="236" spans="1:8">
      <c r="A236" s="31">
        <v>180</v>
      </c>
      <c r="B236" s="32"/>
      <c r="C236" s="33" t="s">
        <v>509</v>
      </c>
      <c r="D236" s="33"/>
      <c r="E236" s="34" t="s">
        <v>20</v>
      </c>
      <c r="F236" s="37">
        <v>300</v>
      </c>
      <c r="G236" s="32"/>
      <c r="H236" s="32"/>
    </row>
    <row r="237" spans="1:8">
      <c r="A237" s="31">
        <v>181</v>
      </c>
      <c r="B237" s="32"/>
      <c r="C237" s="33" t="s">
        <v>510</v>
      </c>
      <c r="D237" s="33"/>
      <c r="E237" s="34" t="s">
        <v>20</v>
      </c>
      <c r="F237" s="40"/>
      <c r="G237" s="32"/>
      <c r="H237" s="32"/>
    </row>
    <row r="238" spans="1:8">
      <c r="A238" s="31">
        <v>182</v>
      </c>
      <c r="B238" s="32"/>
      <c r="C238" s="33" t="s">
        <v>511</v>
      </c>
      <c r="D238" s="33"/>
      <c r="E238" s="34" t="s">
        <v>20</v>
      </c>
      <c r="F238" s="34">
        <v>287</v>
      </c>
      <c r="G238" s="32"/>
      <c r="H238" s="32"/>
    </row>
    <row r="239" spans="1:8">
      <c r="A239" s="31">
        <v>183</v>
      </c>
      <c r="B239" s="32"/>
      <c r="C239" s="33" t="s">
        <v>512</v>
      </c>
      <c r="D239" s="33"/>
      <c r="E239" s="34" t="s">
        <v>20</v>
      </c>
      <c r="F239" s="34">
        <v>352</v>
      </c>
      <c r="G239" s="32"/>
      <c r="H239" s="32"/>
    </row>
    <row r="240" spans="1:8">
      <c r="A240" s="31">
        <v>184</v>
      </c>
      <c r="B240" s="32"/>
      <c r="C240" s="33" t="s">
        <v>513</v>
      </c>
      <c r="D240" s="33"/>
      <c r="E240" s="34" t="s">
        <v>20</v>
      </c>
      <c r="F240" s="34">
        <v>243</v>
      </c>
      <c r="G240" s="32"/>
      <c r="H240" s="32"/>
    </row>
    <row r="241" spans="1:8">
      <c r="A241" s="31">
        <v>185</v>
      </c>
      <c r="B241" s="32"/>
      <c r="C241" s="33" t="s">
        <v>514</v>
      </c>
      <c r="D241" s="33"/>
      <c r="E241" s="34" t="s">
        <v>28</v>
      </c>
      <c r="F241" s="34">
        <v>92</v>
      </c>
      <c r="G241" s="32"/>
      <c r="H241" s="32"/>
    </row>
    <row r="242" spans="1:8">
      <c r="A242" s="31">
        <v>186</v>
      </c>
      <c r="B242" s="32"/>
      <c r="C242" s="33" t="s">
        <v>515</v>
      </c>
      <c r="D242" s="33"/>
      <c r="E242" s="34" t="s">
        <v>516</v>
      </c>
      <c r="F242" s="34">
        <v>20</v>
      </c>
      <c r="G242" s="32"/>
      <c r="H242" s="32"/>
    </row>
    <row r="243" spans="1:8">
      <c r="A243" s="31">
        <v>187</v>
      </c>
      <c r="B243" s="32"/>
      <c r="C243" s="33" t="s">
        <v>517</v>
      </c>
      <c r="D243" s="33"/>
      <c r="E243" s="34" t="s">
        <v>20</v>
      </c>
      <c r="F243" s="34">
        <v>153</v>
      </c>
      <c r="G243" s="32"/>
      <c r="H243" s="32"/>
    </row>
    <row r="244" spans="1:8">
      <c r="A244" s="31">
        <v>188</v>
      </c>
      <c r="B244" s="32"/>
      <c r="C244" s="33" t="s">
        <v>518</v>
      </c>
      <c r="D244" s="33"/>
      <c r="E244" s="34" t="s">
        <v>20</v>
      </c>
      <c r="F244" s="37">
        <v>150</v>
      </c>
      <c r="G244" s="32"/>
      <c r="H244" s="32"/>
    </row>
    <row r="245" spans="1:8">
      <c r="A245" s="31">
        <v>189</v>
      </c>
      <c r="B245" s="32"/>
      <c r="C245" s="33" t="s">
        <v>519</v>
      </c>
      <c r="D245" s="33"/>
      <c r="E245" s="34" t="s">
        <v>520</v>
      </c>
      <c r="F245" s="40"/>
      <c r="G245" s="32"/>
      <c r="H245" s="32"/>
    </row>
    <row r="246" spans="1:8">
      <c r="A246" s="31">
        <v>190</v>
      </c>
      <c r="B246" s="32"/>
      <c r="C246" s="33" t="s">
        <v>521</v>
      </c>
      <c r="D246" s="33"/>
      <c r="E246" s="34" t="s">
        <v>28</v>
      </c>
      <c r="F246" s="34">
        <v>217</v>
      </c>
      <c r="G246" s="32"/>
      <c r="H246" s="32"/>
    </row>
    <row r="247" spans="1:8">
      <c r="A247" s="31">
        <v>191</v>
      </c>
      <c r="B247" s="32"/>
      <c r="C247" s="33" t="s">
        <v>522</v>
      </c>
      <c r="D247" s="33"/>
      <c r="E247" s="34" t="s">
        <v>28</v>
      </c>
      <c r="F247" s="34">
        <v>372</v>
      </c>
      <c r="G247" s="32"/>
      <c r="H247" s="32"/>
    </row>
    <row r="248" spans="1:8">
      <c r="A248" s="31">
        <v>192</v>
      </c>
      <c r="B248" s="32"/>
      <c r="C248" s="33" t="s">
        <v>523</v>
      </c>
      <c r="D248" s="33"/>
      <c r="E248" s="34" t="s">
        <v>20</v>
      </c>
      <c r="F248" s="34">
        <v>174</v>
      </c>
      <c r="G248" s="32"/>
      <c r="H248" s="32"/>
    </row>
    <row r="249" spans="1:8">
      <c r="A249" s="31">
        <v>193</v>
      </c>
      <c r="B249" s="32"/>
      <c r="C249" s="33" t="s">
        <v>524</v>
      </c>
      <c r="D249" s="33"/>
      <c r="E249" s="34" t="s">
        <v>516</v>
      </c>
      <c r="F249" s="34">
        <v>23</v>
      </c>
      <c r="G249" s="32"/>
      <c r="H249" s="32"/>
    </row>
    <row r="250" spans="1:8">
      <c r="A250" s="31">
        <v>194</v>
      </c>
      <c r="B250" s="32"/>
      <c r="C250" s="33" t="s">
        <v>525</v>
      </c>
      <c r="D250" s="33"/>
      <c r="E250" s="34" t="s">
        <v>516</v>
      </c>
      <c r="F250" s="34">
        <v>7</v>
      </c>
      <c r="G250" s="32"/>
      <c r="H250" s="32"/>
    </row>
    <row r="251" spans="1:8">
      <c r="A251" s="31">
        <v>195</v>
      </c>
      <c r="B251" s="32"/>
      <c r="C251" s="33" t="s">
        <v>526</v>
      </c>
      <c r="D251" s="33"/>
      <c r="E251" s="34" t="s">
        <v>516</v>
      </c>
      <c r="F251" s="34">
        <v>6</v>
      </c>
      <c r="G251" s="32"/>
      <c r="H251" s="32"/>
    </row>
    <row r="252" spans="1:8">
      <c r="A252" s="31">
        <v>196</v>
      </c>
      <c r="B252" s="32"/>
      <c r="C252" s="33" t="s">
        <v>527</v>
      </c>
      <c r="D252" s="33"/>
      <c r="E252" s="34" t="s">
        <v>516</v>
      </c>
      <c r="F252" s="37">
        <v>1</v>
      </c>
      <c r="G252" s="32"/>
      <c r="H252" s="32"/>
    </row>
    <row r="253" spans="1:8">
      <c r="A253" s="31">
        <v>197</v>
      </c>
      <c r="B253" s="32"/>
      <c r="C253" s="33" t="s">
        <v>528</v>
      </c>
      <c r="D253" s="33"/>
      <c r="E253" s="34" t="s">
        <v>516</v>
      </c>
      <c r="F253" s="40"/>
      <c r="G253" s="32"/>
      <c r="H253" s="32"/>
    </row>
    <row r="254" spans="1:8">
      <c r="A254" s="31">
        <v>198</v>
      </c>
      <c r="B254" s="32"/>
      <c r="C254" s="33" t="s">
        <v>529</v>
      </c>
      <c r="D254" s="33"/>
      <c r="E254" s="34" t="s">
        <v>20</v>
      </c>
      <c r="F254" s="34">
        <v>2000</v>
      </c>
      <c r="G254" s="32"/>
      <c r="H254" s="32"/>
    </row>
    <row r="255" spans="1:8">
      <c r="A255" s="31">
        <v>199</v>
      </c>
      <c r="B255" s="32"/>
      <c r="C255" s="33" t="s">
        <v>530</v>
      </c>
      <c r="D255" s="33"/>
      <c r="E255" s="34" t="s">
        <v>36</v>
      </c>
      <c r="F255" s="34">
        <v>1500</v>
      </c>
      <c r="G255" s="32"/>
      <c r="H255" s="32"/>
    </row>
    <row r="256" spans="1:8">
      <c r="A256" s="31">
        <v>200</v>
      </c>
      <c r="B256" s="32"/>
      <c r="C256" s="33" t="s">
        <v>531</v>
      </c>
      <c r="D256" s="33"/>
      <c r="E256" s="34" t="s">
        <v>36</v>
      </c>
      <c r="F256" s="34">
        <v>2000</v>
      </c>
      <c r="G256" s="32"/>
      <c r="H256" s="32"/>
    </row>
    <row r="257" spans="1:8">
      <c r="A257" s="31">
        <v>201</v>
      </c>
      <c r="B257" s="32"/>
      <c r="C257" s="33" t="s">
        <v>532</v>
      </c>
      <c r="D257" s="33"/>
      <c r="E257" s="34" t="s">
        <v>28</v>
      </c>
      <c r="F257" s="34">
        <v>2700</v>
      </c>
      <c r="G257" s="32"/>
      <c r="H257" s="32"/>
    </row>
    <row r="258" spans="1:8">
      <c r="A258" s="31">
        <v>202</v>
      </c>
      <c r="B258" s="32"/>
      <c r="C258" s="33" t="s">
        <v>533</v>
      </c>
      <c r="D258" s="33"/>
      <c r="E258" s="34" t="s">
        <v>28</v>
      </c>
      <c r="F258" s="34">
        <v>500</v>
      </c>
      <c r="G258" s="32"/>
      <c r="H258" s="32"/>
    </row>
    <row r="259" spans="1:8">
      <c r="A259" s="31">
        <v>203</v>
      </c>
      <c r="B259" s="32"/>
      <c r="C259" s="33" t="s">
        <v>534</v>
      </c>
      <c r="D259" s="33"/>
      <c r="E259" s="34" t="s">
        <v>535</v>
      </c>
      <c r="F259" s="34">
        <v>700</v>
      </c>
      <c r="G259" s="32"/>
      <c r="H259" s="32"/>
    </row>
  </sheetData>
  <mergeCells count="32">
    <mergeCell ref="A1:H1"/>
    <mergeCell ref="A2:H2"/>
    <mergeCell ref="A4:A5"/>
    <mergeCell ref="B4:B5"/>
    <mergeCell ref="B159:B160"/>
    <mergeCell ref="C4:C5"/>
    <mergeCell ref="C149:C150"/>
    <mergeCell ref="C159:C160"/>
    <mergeCell ref="C179:C180"/>
    <mergeCell ref="C182:C186"/>
    <mergeCell ref="D4:D5"/>
    <mergeCell ref="D159:D160"/>
    <mergeCell ref="E4:E5"/>
    <mergeCell ref="E144:E147"/>
    <mergeCell ref="E159:E160"/>
    <mergeCell ref="F4:F5"/>
    <mergeCell ref="F144:F147"/>
    <mergeCell ref="F159:F160"/>
    <mergeCell ref="F164:F167"/>
    <mergeCell ref="F168:F169"/>
    <mergeCell ref="F171:F176"/>
    <mergeCell ref="F179:F180"/>
    <mergeCell ref="F190:F191"/>
    <mergeCell ref="F214:F215"/>
    <mergeCell ref="F217:F218"/>
    <mergeCell ref="F230:F231"/>
    <mergeCell ref="F236:F237"/>
    <mergeCell ref="F244:F245"/>
    <mergeCell ref="F252:F253"/>
    <mergeCell ref="G4:G5"/>
    <mergeCell ref="G159:G160"/>
    <mergeCell ref="H4:H5"/>
  </mergeCells>
  <hyperlinks>
    <hyperlink ref="A2" location="表5固资汇总!B13" display="43243"/>
  </hyperlinks>
  <pageMargins left="1.37777777777778" right="0.786805555555556" top="0.786805555555556" bottom="0.786805555555556" header="0.313888888888889" footer="0.313888888888889"/>
  <pageSetup paperSize="9" orientation="landscape" horizontalDpi="600"/>
  <headerFooter>
    <oddFooter>&amp;L&amp;"宋体,常规"产权持有方填表人：
填表时间：&amp;R&amp;"宋体,常规"&amp;8第&amp;P页，共&amp;N页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评估明细表</vt:lpstr>
      <vt:lpstr>原表</vt:lpstr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2017-11-14T01:48:00Z</cp:lastPrinted>
  <dcterms:modified xsi:type="dcterms:W3CDTF">2018-05-23T11:15:55Z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